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Violeta\Desktop\Investicijų derinimo projektas 2022-2023 m\Veiklos ir plėtros planas\"/>
    </mc:Choice>
  </mc:AlternateContent>
  <xr:revisionPtr revIDLastSave="0" documentId="8_{E2541A96-8D66-46A2-9A0C-F5C1719490DD}" xr6:coauthVersionLast="47" xr6:coauthVersionMax="47" xr10:uidLastSave="{00000000-0000-0000-0000-000000000000}"/>
  <bookViews>
    <workbookView xWindow="-120" yWindow="-120" windowWidth="29040" windowHeight="17640" xr2:uid="{B60D179E-135F-48D0-A0CC-CE88E9643437}"/>
  </bookViews>
  <sheets>
    <sheet name="Lapas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69" i="1" l="1"/>
  <c r="Q69" i="1"/>
  <c r="Q67" i="1"/>
  <c r="AA64" i="1"/>
  <c r="Z64" i="1"/>
  <c r="AA67" i="1" s="1"/>
  <c r="Y64" i="1"/>
  <c r="X64" i="1"/>
  <c r="AA68" i="1" s="1"/>
  <c r="V64" i="1"/>
  <c r="U64" i="1"/>
  <c r="V67" i="1" s="1"/>
  <c r="T64" i="1"/>
  <c r="V69" i="1" s="1"/>
  <c r="S64" i="1"/>
  <c r="V68" i="1" s="1"/>
  <c r="Q64" i="1"/>
  <c r="P64" i="1"/>
  <c r="O64" i="1"/>
  <c r="N64" i="1"/>
  <c r="Q68" i="1" s="1"/>
  <c r="L64" i="1"/>
  <c r="K64" i="1"/>
  <c r="J64" i="1"/>
  <c r="I64" i="1"/>
  <c r="G64" i="1"/>
  <c r="F64" i="1"/>
  <c r="E64" i="1"/>
  <c r="AB63" i="1"/>
  <c r="W63" i="1"/>
  <c r="W62" i="1"/>
  <c r="R62" i="1"/>
  <c r="M62" i="1"/>
  <c r="H62" i="1"/>
  <c r="D62" i="1"/>
  <c r="AB62" i="1" s="1"/>
  <c r="AB61" i="1"/>
  <c r="W61" i="1"/>
  <c r="R61" i="1"/>
  <c r="M61" i="1"/>
  <c r="H61" i="1"/>
  <c r="D61" i="1"/>
  <c r="W60" i="1"/>
  <c r="R60" i="1"/>
  <c r="AB60" i="1" s="1"/>
  <c r="M60" i="1"/>
  <c r="H60" i="1"/>
  <c r="D60" i="1"/>
  <c r="W59" i="1"/>
  <c r="R59" i="1"/>
  <c r="M59" i="1"/>
  <c r="H59" i="1"/>
  <c r="D59" i="1"/>
  <c r="AB59" i="1" s="1"/>
  <c r="W58" i="1"/>
  <c r="R58" i="1"/>
  <c r="M58" i="1"/>
  <c r="H58" i="1"/>
  <c r="D58" i="1"/>
  <c r="AB58" i="1" s="1"/>
  <c r="AB57" i="1"/>
  <c r="W57" i="1"/>
  <c r="R57" i="1"/>
  <c r="M57" i="1"/>
  <c r="H57" i="1"/>
  <c r="D57" i="1"/>
  <c r="W56" i="1"/>
  <c r="R56" i="1"/>
  <c r="AB56" i="1" s="1"/>
  <c r="M56" i="1"/>
  <c r="H56" i="1"/>
  <c r="D56" i="1"/>
  <c r="W55" i="1"/>
  <c r="R55" i="1"/>
  <c r="M55" i="1"/>
  <c r="H55" i="1"/>
  <c r="D55" i="1"/>
  <c r="AB55" i="1" s="1"/>
  <c r="W54" i="1"/>
  <c r="R54" i="1"/>
  <c r="M54" i="1"/>
  <c r="H54" i="1"/>
  <c r="D54" i="1"/>
  <c r="AB54" i="1" s="1"/>
  <c r="AB53" i="1"/>
  <c r="W53" i="1"/>
  <c r="R53" i="1"/>
  <c r="M53" i="1"/>
  <c r="H53" i="1"/>
  <c r="D53" i="1"/>
  <c r="W51" i="1"/>
  <c r="R51" i="1"/>
  <c r="AB51" i="1" s="1"/>
  <c r="M51" i="1"/>
  <c r="H51" i="1"/>
  <c r="D51" i="1"/>
  <c r="W50" i="1"/>
  <c r="R50" i="1"/>
  <c r="M50" i="1"/>
  <c r="H50" i="1"/>
  <c r="D50" i="1"/>
  <c r="AB50" i="1" s="1"/>
  <c r="W49" i="1"/>
  <c r="R49" i="1"/>
  <c r="M49" i="1"/>
  <c r="H49" i="1"/>
  <c r="D49" i="1"/>
  <c r="AB49" i="1" s="1"/>
  <c r="AB48" i="1"/>
  <c r="W48" i="1"/>
  <c r="R48" i="1"/>
  <c r="M48" i="1"/>
  <c r="H48" i="1"/>
  <c r="D48" i="1"/>
  <c r="W47" i="1"/>
  <c r="R47" i="1"/>
  <c r="AB47" i="1" s="1"/>
  <c r="M47" i="1"/>
  <c r="H47" i="1"/>
  <c r="D47" i="1"/>
  <c r="W46" i="1"/>
  <c r="R46" i="1"/>
  <c r="M46" i="1"/>
  <c r="H46" i="1"/>
  <c r="AB46" i="1" s="1"/>
  <c r="D46" i="1"/>
  <c r="W45" i="1"/>
  <c r="R45" i="1"/>
  <c r="M45" i="1"/>
  <c r="H45" i="1"/>
  <c r="D45" i="1"/>
  <c r="AB45" i="1" s="1"/>
  <c r="AB44" i="1"/>
  <c r="W44" i="1"/>
  <c r="R44" i="1"/>
  <c r="M44" i="1"/>
  <c r="H44" i="1"/>
  <c r="D44" i="1"/>
  <c r="W43" i="1"/>
  <c r="R43" i="1"/>
  <c r="AB43" i="1" s="1"/>
  <c r="M43" i="1"/>
  <c r="H43" i="1"/>
  <c r="D43" i="1"/>
  <c r="W42" i="1"/>
  <c r="R42" i="1"/>
  <c r="M42" i="1"/>
  <c r="H42" i="1"/>
  <c r="AB42" i="1" s="1"/>
  <c r="D42" i="1"/>
  <c r="W41" i="1"/>
  <c r="R41" i="1"/>
  <c r="M41" i="1"/>
  <c r="H41" i="1"/>
  <c r="D41" i="1"/>
  <c r="AB41" i="1" s="1"/>
  <c r="AB40" i="1"/>
  <c r="W40" i="1"/>
  <c r="R40" i="1"/>
  <c r="M40" i="1"/>
  <c r="H40" i="1"/>
  <c r="D40" i="1"/>
  <c r="W39" i="1"/>
  <c r="R39" i="1"/>
  <c r="AB39" i="1" s="1"/>
  <c r="M39" i="1"/>
  <c r="H39" i="1"/>
  <c r="D39" i="1"/>
  <c r="W38" i="1"/>
  <c r="R38" i="1"/>
  <c r="M38" i="1"/>
  <c r="H38" i="1"/>
  <c r="AB38" i="1" s="1"/>
  <c r="D38" i="1"/>
  <c r="W37" i="1"/>
  <c r="R37" i="1"/>
  <c r="M37" i="1"/>
  <c r="H37" i="1"/>
  <c r="D37" i="1"/>
  <c r="AB37" i="1" s="1"/>
  <c r="AB36" i="1"/>
  <c r="W36" i="1"/>
  <c r="R36" i="1"/>
  <c r="M36" i="1"/>
  <c r="H36" i="1"/>
  <c r="D36" i="1"/>
  <c r="W35" i="1"/>
  <c r="R35" i="1"/>
  <c r="AB35" i="1" s="1"/>
  <c r="M35" i="1"/>
  <c r="H35" i="1"/>
  <c r="D35" i="1"/>
  <c r="W34" i="1"/>
  <c r="R34" i="1"/>
  <c r="M34" i="1"/>
  <c r="H34" i="1"/>
  <c r="AB34" i="1" s="1"/>
  <c r="D34" i="1"/>
  <c r="W33" i="1"/>
  <c r="R33" i="1"/>
  <c r="M33" i="1"/>
  <c r="H33" i="1"/>
  <c r="D33" i="1"/>
  <c r="AB33" i="1" s="1"/>
  <c r="AB32" i="1"/>
  <c r="W32" i="1"/>
  <c r="R32" i="1"/>
  <c r="M32" i="1"/>
  <c r="H32" i="1"/>
  <c r="D32" i="1"/>
  <c r="W31" i="1"/>
  <c r="R31" i="1"/>
  <c r="AB31" i="1" s="1"/>
  <c r="M31" i="1"/>
  <c r="H31" i="1"/>
  <c r="D31" i="1"/>
  <c r="W30" i="1"/>
  <c r="R30" i="1"/>
  <c r="M30" i="1"/>
  <c r="H30" i="1"/>
  <c r="AB30" i="1" s="1"/>
  <c r="D30" i="1"/>
  <c r="W29" i="1"/>
  <c r="R29" i="1"/>
  <c r="M29" i="1"/>
  <c r="H29" i="1"/>
  <c r="D29" i="1"/>
  <c r="AB29" i="1" s="1"/>
  <c r="AB28" i="1"/>
  <c r="W28" i="1"/>
  <c r="R28" i="1"/>
  <c r="M28" i="1"/>
  <c r="H28" i="1"/>
  <c r="D28" i="1"/>
  <c r="W27" i="1"/>
  <c r="R27" i="1"/>
  <c r="AB27" i="1" s="1"/>
  <c r="M27" i="1"/>
  <c r="H27" i="1"/>
  <c r="D27" i="1"/>
  <c r="W26" i="1"/>
  <c r="R26" i="1"/>
  <c r="M26" i="1"/>
  <c r="H26" i="1"/>
  <c r="AB26" i="1" s="1"/>
  <c r="D26" i="1"/>
  <c r="W25" i="1"/>
  <c r="R25" i="1"/>
  <c r="M25" i="1"/>
  <c r="H25" i="1"/>
  <c r="D25" i="1"/>
  <c r="AB25" i="1" s="1"/>
  <c r="AB24" i="1"/>
  <c r="W24" i="1"/>
  <c r="R24" i="1"/>
  <c r="M24" i="1"/>
  <c r="H24" i="1"/>
  <c r="D24" i="1"/>
  <c r="W23" i="1"/>
  <c r="R23" i="1"/>
  <c r="AB23" i="1" s="1"/>
  <c r="M23" i="1"/>
  <c r="H23" i="1"/>
  <c r="D23" i="1"/>
  <c r="W22" i="1"/>
  <c r="R22" i="1"/>
  <c r="M22" i="1"/>
  <c r="H22" i="1"/>
  <c r="AB22" i="1" s="1"/>
  <c r="D22" i="1"/>
  <c r="W21" i="1"/>
  <c r="R21" i="1"/>
  <c r="M21" i="1"/>
  <c r="H21" i="1"/>
  <c r="D21" i="1"/>
  <c r="AB21" i="1" s="1"/>
  <c r="AB20" i="1"/>
  <c r="W20" i="1"/>
  <c r="R20" i="1"/>
  <c r="M20" i="1"/>
  <c r="H20" i="1"/>
  <c r="D20" i="1"/>
  <c r="W19" i="1"/>
  <c r="R19" i="1"/>
  <c r="AB19" i="1" s="1"/>
  <c r="M19" i="1"/>
  <c r="H19" i="1"/>
  <c r="D19" i="1"/>
  <c r="W18" i="1"/>
  <c r="R18" i="1"/>
  <c r="M18" i="1"/>
  <c r="H18" i="1"/>
  <c r="AB18" i="1" s="1"/>
  <c r="D18" i="1"/>
  <c r="W17" i="1"/>
  <c r="R17" i="1"/>
  <c r="M17" i="1"/>
  <c r="H17" i="1"/>
  <c r="D17" i="1"/>
  <c r="AB17" i="1" s="1"/>
  <c r="AB16" i="1"/>
  <c r="W16" i="1"/>
  <c r="R16" i="1"/>
  <c r="M16" i="1"/>
  <c r="H16" i="1"/>
  <c r="D16" i="1"/>
  <c r="W15" i="1"/>
  <c r="R15" i="1"/>
  <c r="AB15" i="1" s="1"/>
  <c r="M15" i="1"/>
  <c r="H15" i="1"/>
  <c r="D15" i="1"/>
  <c r="W14" i="1"/>
  <c r="R14" i="1"/>
  <c r="M14" i="1"/>
  <c r="H14" i="1"/>
  <c r="D14" i="1"/>
  <c r="AB14" i="1" s="1"/>
  <c r="W13" i="1"/>
  <c r="R13" i="1"/>
  <c r="M13" i="1"/>
  <c r="H13" i="1"/>
  <c r="D13" i="1"/>
  <c r="AB13" i="1" s="1"/>
  <c r="AB12" i="1"/>
  <c r="W12" i="1"/>
  <c r="R12" i="1"/>
  <c r="M12" i="1"/>
  <c r="H12" i="1"/>
  <c r="D12" i="1"/>
  <c r="W11" i="1"/>
  <c r="R11" i="1"/>
  <c r="AB11" i="1" s="1"/>
  <c r="M11" i="1"/>
  <c r="H11" i="1"/>
  <c r="D11" i="1"/>
  <c r="W10" i="1"/>
  <c r="R10" i="1"/>
  <c r="M10" i="1"/>
  <c r="H10" i="1"/>
  <c r="AB10" i="1" s="1"/>
  <c r="D10" i="1"/>
  <c r="W9" i="1"/>
  <c r="R9" i="1"/>
  <c r="M9" i="1"/>
  <c r="H9" i="1"/>
  <c r="D9" i="1"/>
  <c r="AB9" i="1" s="1"/>
  <c r="AB8" i="1"/>
  <c r="W8" i="1"/>
  <c r="R8" i="1"/>
  <c r="M8" i="1"/>
  <c r="H8" i="1"/>
  <c r="D8" i="1"/>
  <c r="W7" i="1"/>
  <c r="R7" i="1"/>
  <c r="AB7" i="1" s="1"/>
  <c r="M7" i="1"/>
  <c r="H7" i="1"/>
  <c r="D7" i="1"/>
  <c r="W6" i="1"/>
  <c r="W64" i="1" s="1"/>
  <c r="R6" i="1"/>
  <c r="R64" i="1" s="1"/>
  <c r="V70" i="1" s="1"/>
  <c r="M6" i="1"/>
  <c r="M64" i="1" s="1"/>
  <c r="H6" i="1"/>
  <c r="H64" i="1" s="1"/>
  <c r="D6" i="1"/>
  <c r="Q72" i="1" l="1"/>
  <c r="AA70" i="1"/>
  <c r="AA72" i="1" s="1"/>
  <c r="V72" i="1"/>
  <c r="AB6" i="1"/>
  <c r="D64" i="1"/>
  <c r="AB64" i="1" s="1"/>
</calcChain>
</file>

<file path=xl/sharedStrings.xml><?xml version="1.0" encoding="utf-8"?>
<sst xmlns="http://schemas.openxmlformats.org/spreadsheetml/2006/main" count="276" uniqueCount="200">
  <si>
    <t>Eil.Nr.</t>
  </si>
  <si>
    <t>Gamybinės veiklos padalinys</t>
  </si>
  <si>
    <t>Turto rūšis</t>
  </si>
  <si>
    <t xml:space="preserve">Investicijų suma (tūkst.Eur) </t>
  </si>
  <si>
    <t>Investicijos aprašymas</t>
  </si>
  <si>
    <t>Iš viso</t>
  </si>
  <si>
    <t>ES</t>
  </si>
  <si>
    <t>SAV</t>
  </si>
  <si>
    <t>B</t>
  </si>
  <si>
    <t>KITI</t>
  </si>
  <si>
    <t>1</t>
  </si>
  <si>
    <t>Nuotekų surinkimas, nuotekų valymas</t>
  </si>
  <si>
    <t>"Nuotekų tvarkymo sistemų plėtra Tauragės rajone Mažonų gyvenvietėje"</t>
  </si>
  <si>
    <t>2</t>
  </si>
  <si>
    <t>Nuotekų valymas</t>
  </si>
  <si>
    <t>Mažonų gyv. NVĮ (kodas 05.32-APVA-R-014-71-0008)</t>
  </si>
  <si>
    <t>Pastatyti 75 m3/d nuotekų valymo įrenginiai. Siekiant mažinti nuotekų valymo kainą, ieškota papildomų finansavimo šaltinių. Dėl šios priežasties Mažonų nuotekų valymo įrenginiai iškelti iš projekto „Nuotekų tvarkymo sistemų plėtra Tauragės rajone Mažonų gyvenvietėje“ į projektą „Geriamojo vandens tiekimo ir nuotekų tvarkymo sistemų renovavimas ir plėtra Tauragės rajone (papildomi darbai)“ (kodas 05.3.2-APVA-R-014-71-0008), gaunat ES finansavimą.</t>
  </si>
  <si>
    <t>3</t>
  </si>
  <si>
    <t>Nuotekų surinkimas</t>
  </si>
  <si>
    <t>"Buitinių nuotekų tinklų Vilties g.,Kaimynų g.,Kalno g.,Kęsčių g., ir buitinių nuotekų valyklos Kęsčių k., Tauragės raj. Savivaldybėje statybos darbai"</t>
  </si>
  <si>
    <t xml:space="preserve"> Pastatyta 1,604 km buitinių nuotekų tinklų ir nuotekų valymo įrenginiai. Prie nuotekų tinklų prijungta 21 būstas. Darbai pradėti 2022 m. Siekiant mažinti nuotekų tvarkymo paslaugos kainą, planuojama ieškoti finansavimo šaltinių. Savivaldyės dalis - įstatinio kapitalo didinimas.</t>
  </si>
  <si>
    <t>4</t>
  </si>
  <si>
    <t>Paviršinių nuotekų tvarkymas</t>
  </si>
  <si>
    <t>Projektas Nr.05.1.1-APVA-R-007-71-0001 "Paviršinių nuotekų sistemų tvarkymas Tauragės mieste"</t>
  </si>
  <si>
    <t>5</t>
  </si>
  <si>
    <t>Vandens tiekimas ir nuotekų surinkimas</t>
  </si>
  <si>
    <t>„Geriamojo vandens tiekimo ir nuotekų surinkimo tinklų plėtra Tauragės aglomeracijoje (II etapas)“ 05.3.2-VIPA-T-024-03-0005</t>
  </si>
  <si>
    <t xml:space="preserve">Projektas  įgyvendintas Tauragės aglomeracijoje.  Į Tauragės aglomeracijos ribas patenka Tauragės miestas ir Norkaičių, Taurų, Butkelių, Dacijonų, Ližių, Papušynės, Grineidžių gyvenvietės. Projekto veiklos įgyvendintos šios aglomeracijos ribose, t.y.: Tauragės mieste (Jaunystės g., J. Tumo-Vaižganto g., Sandėlių g., Paparčių g., Karšuvos g., Malūno skg.), Taurų k. (Alėjos g.), Grineidžių k. (Mokyklos g.), Norkaičių k. (Kaštonų g.) ir Butkelių k. (Topolių g., Putinų g. ir Paparčių g.). Pasirašytos 34 nuotekų tvarkymo paslaugų sutartys ir 7 geriamojo vandens tiekimo sutartys. </t>
  </si>
  <si>
    <t>6</t>
  </si>
  <si>
    <t>Fotovoltinė saulės šviesos energijos elektrinė</t>
  </si>
  <si>
    <t>Įrengta 249,64 kW (1283 m²) fotovoltinė saulės šviesos energijos elektrinė Tauragės nuotekų valykloje</t>
  </si>
  <si>
    <t>7</t>
  </si>
  <si>
    <t>Vandens tiekimas, nuotekų surinkimas</t>
  </si>
  <si>
    <t>Gyvenamų būstų prijungimo prie esamų centralizuotų vandens tiekimo ir nuotekų tvarkymo sistemų Tauragės aglomeracijoje, LAAIF-S-8(2022)</t>
  </si>
  <si>
    <t>Projektas bus įgyvendinamas Tauragės aglomeracijoje. Prie projektu pastatomų naujų vandentiekio tinklų bus prijungta 34 gyventojų, o prie nuotekų tinklų - 78 gyventojai.</t>
  </si>
  <si>
    <t>8</t>
  </si>
  <si>
    <t>Netiesioginė veikla</t>
  </si>
  <si>
    <t>Mechaninio cecho dirbtuvių ir garažo pastato atnaujinimo darbų pirkimas</t>
  </si>
  <si>
    <t>Pastatų remontas, apšiltinimas. Šilumos energijos taupymas.</t>
  </si>
  <si>
    <t>9</t>
  </si>
  <si>
    <t>Nuotekų ir vandentiekio statyba</t>
  </si>
  <si>
    <t>Gyvenamųjų namų prijungimas prie vandentiekio tinklų, nuotekų ir vandentiekio tinklų statyba</t>
  </si>
  <si>
    <t>Gyvenamųjų namų prijungimas prie vandentiekio tinklų Slėnio g.19,23,25,27 Batakių k., Topolių g. 60, Butkelių k., ir nuotekų ir vandentiekio tinklų statyba Mokyklos 2 Batakių k. Maironio skg.  Skaudvilės miest.</t>
  </si>
  <si>
    <t>10</t>
  </si>
  <si>
    <t>Vandens pristatymas</t>
  </si>
  <si>
    <t>Vandentiekio tinklai Šakviečio k.</t>
  </si>
  <si>
    <t>Vandentiekio tinklai nuo Mokyklos g. ęsamo gręžinio iki Girupio g. vandentiekio šulinio Šakviečio k.</t>
  </si>
  <si>
    <t>11</t>
  </si>
  <si>
    <t>Vandentiekio tinklų renovacija</t>
  </si>
  <si>
    <t>Dauglaukio k. Vandentiekio tinklai d32 - 171,3 m, d50 - 459,5 m. , Lomių, Žygaičių gyvenviečių vandens tiekimo tinklų statyba ir nauja statyba</t>
  </si>
  <si>
    <t>12</t>
  </si>
  <si>
    <t>Vandens pristatymas ir nuotekų surinkimas</t>
  </si>
  <si>
    <t>,,Gyvenamųjų namų prijungimo prie vandentiekio ir nuotekų tinklų Tauragės raj. savivaldybėje rangos darbų pirkimas"</t>
  </si>
  <si>
    <t>13</t>
  </si>
  <si>
    <t xml:space="preserve">,,Vandentiekio tinklų mėgėjų sodo teritorijoje Joniškio k. Tauragės r. projektavimo ir statybos darbai“ </t>
  </si>
  <si>
    <t>Vandentiekio tinklų statyba sodininkų bendrijose Joniškės k. Planuojama pastatyti 5,5 km vandentiekio tinklų, prijungti prie  vandentiekio tinklų apie 80 būstų.</t>
  </si>
  <si>
    <t>14</t>
  </si>
  <si>
    <t>Vandens pristatymas, nuotekų surinkimas</t>
  </si>
  <si>
    <t>Vandentiekio ir nuotekų tinklų statyba Jūros skg. Tauragės m.</t>
  </si>
  <si>
    <t xml:space="preserve">Pagal savivaldybės tarybos sprendimą įpareigoti pastatyti vandentiekio ir nuotekų tinklus. Vandentiekio tinklų ilgis apie 310 m, nuotekų tinklų - 310 m. </t>
  </si>
  <si>
    <t>15</t>
  </si>
  <si>
    <t>Vandentiekio ir nuotekų tinklų plėtra Jūros sk.</t>
  </si>
  <si>
    <t>Pagal inžinerinių tinklų statybos darbų sutartį atliktas vandentiekio ir nuotekų tinklų ststyba prie dvibučių gyvenamųjų namų Nr. 8,10,12,14 Jūros skg. Tauragė. Vandentiekio tinklų ilgis 142,42 m., nuotekų tinklų ilgis 123,44 m.</t>
  </si>
  <si>
    <t>16</t>
  </si>
  <si>
    <t>Vandens ruošimas</t>
  </si>
  <si>
    <t>Vandens gerinimo įrenginių statyba Griežpelkių II ir Puziškės kaimuose Tauragės rajone</t>
  </si>
  <si>
    <t>Vandens gerinimo įrenginių statyba Griežpelkių ir Pužiškės k.. Vanduo neatitinka HN reikalavimų, geležies kiekis viršija 0,2 mg/l. Projektas dalinai finansuojamas iš kaimo plėtros programos.</t>
  </si>
  <si>
    <t>17</t>
  </si>
  <si>
    <t>Vandens padavimas</t>
  </si>
  <si>
    <t xml:space="preserve">Artezinio gręžinio Nr. 2 Joniškės k. Tauragės r. </t>
  </si>
  <si>
    <t>Artezinių 2 gręžinių įrengimas Joniškės k. sodininkų bendrijoms.</t>
  </si>
  <si>
    <t>18</t>
  </si>
  <si>
    <t>Tauragės miesto nuotekų valymo įrenginių rekonstrukcija (išplėtimas)</t>
  </si>
  <si>
    <t xml:space="preserve">Parengta galimybių studija siekiant išplėsti Tauragės m. nuotekų valymo ir dumblo apdorojimo įrenginius. Šiuo metu NVĮ vidutiniškai yra perkrauti teršalais apie 70 proc., hidrauliškai perkrauta apie 38 proc. Dumblo apdorojimo įrenginiai taip pat yra perkrauti dumblu, dumblas pilnai neišpūdomas, todėl blogai sausinamas ir nepakankamai išdžiovinamas. Dėl perkrautų įrenginių vietiniu dumblu nėra galimybės priimti dumblą iš kaimyninių savivaldybių (dumblo įrenginiai buvo statyti aptarnauti ir Jurbarko, Pagėgių ir Šilalės r. sav. dumblą). 
Rengiamas techninis projektas Tauragės nuotekų valymo įrenginių pajėgumų išplėtimui
Nuotekų valymo įrenginių pajėgumų išplėtimas siekiant priimti ir išvalytas vis dar augančius atitekančių nuotekų kiekius iš Tauragės aglomeracijos gyventojų ir verslo sektoriaus.  Numatoma visa projekto vertė 6500 tūkst. Eur. </t>
  </si>
  <si>
    <t>19</t>
  </si>
  <si>
    <t>Nuotekų dumlo tvarkymas</t>
  </si>
  <si>
    <t>Dumblo tvarkymas</t>
  </si>
  <si>
    <t>Tauragės regiono dumblo apdorojimo įrenginių plėtra priimant apdoroti nuotekų dumlą iš Jurbarko, Šilalės, Pagėgių raj. sav.  Numatoma visa projekto vertė 12007 tūkst. Eur.</t>
  </si>
  <si>
    <t>20</t>
  </si>
  <si>
    <t>Vandentiekio ir nuotekų tvarkymo sistemų plėtra Lomių gyvenvietėje ir nuotekų valyklos rekonstrukcija</t>
  </si>
  <si>
    <t>Valyklos pasenusi technologija, įranga susidėvėjusi. Reikalinga nuotekų valymo technologijos keitimas.  Į gamtinę aplinką išleidžiamų buitinių, komunalinių ir gamybinių nuotekų užterštumo normos turi atitikti nuotekų tvarkymo reglamento (2021-04-01),  29 punkto nuostatos taikomos nuo 2027 m. gruodžio 31 d.</t>
  </si>
  <si>
    <t>21</t>
  </si>
  <si>
    <t>Nuotekų tvarkymo sistemų plėtra Žygaičių gyvenvietėje ir nuotekų valyklos rekonstrukcija</t>
  </si>
  <si>
    <t>22</t>
  </si>
  <si>
    <t>Nuotekų tvarkymo sistemų plėtra Baltrušaičių gyvenvietėje ir nuotekų valyklos rekonstrukcija</t>
  </si>
  <si>
    <t>23</t>
  </si>
  <si>
    <t>Tauragės raj. sav. Lauksargių nuotekų tinklų (1,699 km) ir nuotekų valyklos rekonstrukcija</t>
  </si>
  <si>
    <t>24</t>
  </si>
  <si>
    <t>Tauragės raj. sav. Batakių nuotekų tinklų (0,535 km) ir nuotekų valyklos rekonstrukcija</t>
  </si>
  <si>
    <t>25</t>
  </si>
  <si>
    <t>Tauragės raj. sav. Adakavo nuotekų tinklų (0,849) ir  nuotekų valyklos rekonstrukcija</t>
  </si>
  <si>
    <t>26</t>
  </si>
  <si>
    <t xml:space="preserve">Nuotekų tvarkymo sistemų plėtra Dauglaukio gyvenvietėje </t>
  </si>
  <si>
    <t>27</t>
  </si>
  <si>
    <t xml:space="preserve">Nuotekų tvarkymo sistemų plėtra Sartininkų gyvenvietėje </t>
  </si>
  <si>
    <t>28</t>
  </si>
  <si>
    <t>Nuotekų dumblo tvarkymas</t>
  </si>
  <si>
    <t>Pūdomo dumblo maišyklės pirkimas</t>
  </si>
  <si>
    <t>Dumblo priėmimo sumaišymo rezervuaro dumblo maišyklės keitimas</t>
  </si>
  <si>
    <t>29</t>
  </si>
  <si>
    <t>Orapūčių pirkimas</t>
  </si>
  <si>
    <t>Pagramančio ir Batakių nuotekų valyklų orapučių keitimas</t>
  </si>
  <si>
    <t>30</t>
  </si>
  <si>
    <t>Vejos traktoriuko pirkimas</t>
  </si>
  <si>
    <t xml:space="preserve">Žolės pjovimui skirta priemonė. </t>
  </si>
  <si>
    <t>31</t>
  </si>
  <si>
    <t>Transporto priemonė</t>
  </si>
  <si>
    <t>Planuojama įsigyti 5 automobilius, kurie bus naudojami vandentiekio, nuotekų tinklų, nuotekų valymo, energetikos ir mechaniniuose skyriuose.</t>
  </si>
  <si>
    <t>32</t>
  </si>
  <si>
    <t>Nauji ir renovuoti nuotekų tinklai apie 4 km</t>
  </si>
  <si>
    <t>Vandentiekio linijos renovacija Eglių g., Taurų k. Kęstučio g. sužiedinimas su Tilžės pl. Rūdijos g., Žygaičių k. Tauragės raj. vandentiekio linijos renovacija. Eglių g. nuotekų tinklų rekonstrukcija. Alėjos g., Taurų k. nuotekų tinklų rekonstrukcija. Stadiono ir Laukų g. tinklų rekonstrukcija. Vytauto g. tinklų įrengimo darbai. Žilvičių g. tinklų rekonstrukcija. Puntuko g., Vydūno g., Kalno g., Šešuvies g., Bildenių k., Tauragės r. įvadų ir išvadų įrengimas. Kranto g. nuotekų tinklų rekonstrukcija.</t>
  </si>
  <si>
    <t>33</t>
  </si>
  <si>
    <t>Projektas "Gyvenamųjų būstų prijungimas prie esamų centralizuotų nuotekų tvarkymo sistemų" Nr. LAAIF-AM-FK03-0002</t>
  </si>
  <si>
    <t>Vandentiekio tinklų ilgis 610,24 m. Nuotekų tinkų ilgis 617,89 m.  Viso projekto vertė 109,53 tūkst. Eur. Bendrovės dalis iki sklypo ribos 53,98 tūkst. Eur. Kita dalis buvo nurašyta į išlaidas, nes darbai buvo atliekami sklypo riboje: 15,25  tūkst. Eur. Europinė dalis sklypo riboje buvo nurašyta į išlaidas: 40,30 tūkst. Eur.</t>
  </si>
  <si>
    <t>34</t>
  </si>
  <si>
    <t>Nuotekų tinklų statyba (išvadų perjungimas) Kęsčių gyvenvietėje</t>
  </si>
  <si>
    <t>Nuotekų išvadų ir atšakų rekonstrukcijos darbai dėl vamzdyno blogo  techninio stovio ir perjungimo prie naujų pastatytų centralizuotų nuotekų tinklų</t>
  </si>
  <si>
    <t>35</t>
  </si>
  <si>
    <t>Vandens tiekimas</t>
  </si>
  <si>
    <t>Diukerio per Jūros upę rekonstrukcija</t>
  </si>
  <si>
    <t>Antros linijos rekonstrukcija</t>
  </si>
  <si>
    <t>36</t>
  </si>
  <si>
    <t>NPS Nr. 1 rekonstrukcija</t>
  </si>
  <si>
    <t>Automatinių grotų įrengimas</t>
  </si>
  <si>
    <t>37</t>
  </si>
  <si>
    <t>NPS Nr. 2 rekonstrukcija</t>
  </si>
  <si>
    <t>Automatinių grotų įrengimas, siurbliai</t>
  </si>
  <si>
    <t>38</t>
  </si>
  <si>
    <t>Naujo ratinio traktoriaus 130 AG įsigijimas</t>
  </si>
  <si>
    <t>39</t>
  </si>
  <si>
    <t>Krovininis furgonas</t>
  </si>
  <si>
    <t>40</t>
  </si>
  <si>
    <t>Elektromobilių pirkimas</t>
  </si>
  <si>
    <t>Administracijai ir abonentinei tarnybai</t>
  </si>
  <si>
    <t>41</t>
  </si>
  <si>
    <t>Hidrodinaminė nuotekų tinklų atkimšimo/plovimo mašina</t>
  </si>
  <si>
    <t>Hidrodinaminė mašina skirta nuotekų tinklų  atkimšimui, plovimui.</t>
  </si>
  <si>
    <t>42</t>
  </si>
  <si>
    <t>Dirbtuvių ir garažo vidaus remontas</t>
  </si>
  <si>
    <t>Autotransporto mechaninio cecho dirbtuvių ir garažo pastato buitinių patalpų vidaus remontas,Mechaninių dirbtuvių šildymo sistemos rekonstrukcija</t>
  </si>
  <si>
    <t>43</t>
  </si>
  <si>
    <t>Vandens skaitiklių ir siurblių darbo laiko automatizuoto duomenų nuskaitymo sistemos įrengimas</t>
  </si>
  <si>
    <t>Kaimų įvadiniai</t>
  </si>
  <si>
    <t>44</t>
  </si>
  <si>
    <t>Bendrosios (adminastricinės)</t>
  </si>
  <si>
    <t xml:space="preserve"> Elektros energijos gamybai Tauragės vandenvietės 150KW, Skaudvilės vandenvietės 15KW ir NPS-3 4,86KW  saulės elektrinių įrengimas.</t>
  </si>
  <si>
    <t>45</t>
  </si>
  <si>
    <t>Administracinio pastato remontas</t>
  </si>
  <si>
    <t>Administracinio pastato gatvės pusės fasado šiltinimas ir langų keitimas, patalpų remontas</t>
  </si>
  <si>
    <t>46</t>
  </si>
  <si>
    <t>Vandens nutekėjimo paieška ir nuostolių mažinimas, įrangos pirkimas (duomenų kaupikliai ir debitomačiai)</t>
  </si>
  <si>
    <t>Vandens nutekėjimo paieška ir nuostolių mažinimas</t>
  </si>
  <si>
    <t>47</t>
  </si>
  <si>
    <t>Vandens gerinimo stoties šildymo sistemos rekonstrukcija</t>
  </si>
  <si>
    <t>Gerinant darbuotojų darbo sąlygas ir mažinant šildymo sąnaudas būtina rekonstruoti seną šildymo sistemą.</t>
  </si>
  <si>
    <t>48</t>
  </si>
  <si>
    <t>Vandens gavyba</t>
  </si>
  <si>
    <t>Vandens giluminio gręžinio statyba</t>
  </si>
  <si>
    <t>Naujo gręžinio statyba Skaudvilės miesto vandenvietėje ir valdymo skydas gręžiniui</t>
  </si>
  <si>
    <t>49</t>
  </si>
  <si>
    <t>Vandens gerinimo įrenginių statyba</t>
  </si>
  <si>
    <t>Vandens gerinimo įrenginių statyba Šakviečio vandenvietėje</t>
  </si>
  <si>
    <t>50</t>
  </si>
  <si>
    <t>Vandenviečių tvoros pakeitimas</t>
  </si>
  <si>
    <t>Tauragės raj. vandenviečių tvorų pakeitimas, užtikrinantis saugumą ir tvarką pagal 2024 m. gruodžio 3 d. LR aplinkos ministro įsakymą Nr. D1-423 „Nacionaliniam saugumui užtikrinti svarbių viešųjų geriamojo vandens tiekėjų ir nuotekų tvarkytojų ir jiems nuosavybės teise priklausančios ar kitaip valdomos ir (arba) naudojamos geriamojo vandens tiekimo ir (arba) nuotekų tvarkymo infrastruktūros fizinės ir veiklos apsaugos reikalavimus“.</t>
  </si>
  <si>
    <t>51</t>
  </si>
  <si>
    <t>Vandnes tiekimas, nuotekų surinkimas, nuotekų valymas</t>
  </si>
  <si>
    <t>Siurbliai</t>
  </si>
  <si>
    <t>Nusidėvėjusių siurblių keitimas, naujų pagal poreikį pirkimas</t>
  </si>
  <si>
    <t>52</t>
  </si>
  <si>
    <t xml:space="preserve">Laboratorinė įranga </t>
  </si>
  <si>
    <t xml:space="preserve"> Laboratorinė įranga,įranga nuotekų lab. ISO/IEC 17025 akreditacijai.</t>
  </si>
  <si>
    <t>53</t>
  </si>
  <si>
    <t>Inventorius</t>
  </si>
  <si>
    <t>Darbo vietų baldai laboratorijai, administracijai, klientų aptarnavimui.</t>
  </si>
  <si>
    <t>54</t>
  </si>
  <si>
    <t xml:space="preserve">Kompiuterių ir jų priedų,  tinklo komponentų bei  programinės įrangos  pirkimas </t>
  </si>
  <si>
    <t>Kompiuterių ir jų priedų,  tinklo komponentų bei  programinės įrangos  pirkimas, Įmonės reprezentacinis tinklapis, SCADA kompiuterių atnaujinimas, tinklo įrangos keitimas, duomenų nutekėjimo programinė įranga, privilegijuotų vartotojų valdymo diegimas bei personalo ir buhalterinės programos atnaujinimas.</t>
  </si>
  <si>
    <t>55</t>
  </si>
  <si>
    <t>Kuro kolonėlė</t>
  </si>
  <si>
    <t>56</t>
  </si>
  <si>
    <t>Tauragės miesto vandenvietės  vandens gerinimo įrenginių rekonstrukcija  </t>
  </si>
  <si>
    <t>Vandens kokybės gerinimas.</t>
  </si>
  <si>
    <t>57</t>
  </si>
  <si>
    <t>Administracinio pastato patalpų remontas</t>
  </si>
  <si>
    <t>58</t>
  </si>
  <si>
    <t>Gamybinių patalpų remontas</t>
  </si>
  <si>
    <t>Iš viso:</t>
  </si>
  <si>
    <t>Ilgalaikio turto nusidėvėjimo  lėšos</t>
  </si>
  <si>
    <t>Savivaldybės lėšos</t>
  </si>
  <si>
    <t>ES ir kitų fondų dotacijos, subsidijos</t>
  </si>
  <si>
    <t>Kiti</t>
  </si>
  <si>
    <t>Ankstesniais laikotarpiais sukauptos lėšos</t>
  </si>
  <si>
    <t>Paskolos</t>
  </si>
  <si>
    <t>Vandentiekio ir nuotekų tinklų statyba pagal gyventojų prašymus Tauragės raj. Yra gauta labai daug gyventojų prašymų pastatyti vandentiekio ir nuotekų tinklus, kadangi iki gyventojų gyvenamųjų valdų jie yra nednuvesti.</t>
  </si>
  <si>
    <t>Planuojama įsigyti 2 krovininius furgonus vandentiekio tinklų tarnybai ir nuotekų tinklų tarnybai, kurie bus skirti ekskavatoriaus tempimui. Taip pat planuojama įsigyti 8 automobilius skyrių brigadoms važinėtis, kaimų nuotekų valyklų priežiūrai, eksploatacijai, remontui .</t>
  </si>
  <si>
    <t>UAB „Tauragės vandenys“ 2022-2026 m. veiklos ir plėtros planas</t>
  </si>
  <si>
    <r>
      <t xml:space="preserve"> </t>
    </r>
    <r>
      <rPr>
        <sz val="10"/>
        <rFont val="Arial"/>
        <family val="2"/>
        <charset val="186"/>
      </rPr>
      <t>2015-2016 m. atlikti projektavimo darbai už 17,8 tūkst. Eur, o 2021 m atliktas projekto koregavimas už 25,15 tūkst. Eur. Statybos darbai pradėti 2022 m. Pastatyta 7,623 km nuotekų tinklų, 2 nuotekų siurblinės. Prie nuotekų tinklų prijungta 135 būstai. Siekiant mažinti nuotekų tvarkymo paslaugos kainą, planuojama ieškoti finansavimo šaltinių. Savivaldyės dalis - įstatinio kapitalo didinimas.</t>
    </r>
  </si>
  <si>
    <r>
      <rPr>
        <strike/>
        <sz val="10"/>
        <rFont val="Arial"/>
        <family val="2"/>
        <charset val="186"/>
      </rPr>
      <t xml:space="preserve"> </t>
    </r>
    <r>
      <rPr>
        <sz val="10"/>
        <rFont val="Arial"/>
        <family val="2"/>
        <charset val="186"/>
      </rPr>
      <t>Veterinarijos g. rekonstruota  665,9 m tinklų, kurių diametras d315/250/200 mm. Liepų g. rekonstruota 410,1 m d250/200 mm diametro tinklų. Kovo 11-osios g. rekonstruota 356,7 m - diametras d250/200 mm. Gedimino g. atliktas tinklų kapitalinis remontas: rekonstruota 801,11 m d400/800 mm diametro tinklų; naujų d200 mm paviršinių nuotekų tinklų pastatyta  212,76 m.</t>
    </r>
  </si>
  <si>
    <t>PATVIRTINTA
Tauragės rajono savivaldybės mero 
2025 m. sausio 30 d. potvarkiu Nr. 4T-7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</si>
</sst>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charset val="186"/>
      <scheme val="minor"/>
    </font>
    <font>
      <sz val="12"/>
      <color theme="1"/>
      <name val="Times New Roman"/>
      <family val="2"/>
      <charset val="186"/>
    </font>
    <font>
      <b/>
      <sz val="14"/>
      <name val="Arial"/>
      <family val="2"/>
      <charset val="186"/>
    </font>
    <font>
      <sz val="12"/>
      <name val="Arial"/>
      <family val="2"/>
      <charset val="186"/>
    </font>
    <font>
      <b/>
      <sz val="14"/>
      <color theme="1"/>
      <name val="Arial"/>
      <family val="2"/>
      <charset val="186"/>
    </font>
    <font>
      <sz val="11"/>
      <color theme="1"/>
      <name val="Arial"/>
      <family val="2"/>
      <charset val="186"/>
    </font>
    <font>
      <strike/>
      <sz val="12"/>
      <name val="Arial"/>
      <family val="2"/>
      <charset val="186"/>
    </font>
    <font>
      <sz val="10"/>
      <name val="Arial"/>
      <family val="2"/>
      <charset val="186"/>
    </font>
    <font>
      <b/>
      <sz val="10"/>
      <name val="Arial"/>
      <family val="2"/>
      <charset val="186"/>
    </font>
    <font>
      <strike/>
      <sz val="10"/>
      <name val="Arial"/>
      <family val="2"/>
      <charset val="186"/>
    </font>
    <font>
      <sz val="10"/>
      <color theme="1"/>
      <name val="Arial"/>
      <family val="2"/>
      <charset val="186"/>
    </font>
    <font>
      <sz val="12"/>
      <color theme="1"/>
      <name val="Arial"/>
      <family val="2"/>
      <charset val="186"/>
    </font>
    <font>
      <b/>
      <sz val="12"/>
      <color theme="1"/>
      <name val="Arial"/>
      <family val="2"/>
      <charset val="186"/>
    </font>
    <font>
      <b/>
      <sz val="12"/>
      <name val="Arial"/>
      <family val="2"/>
      <charset val="186"/>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0">
    <xf numFmtId="0" fontId="0" fillId="0" borderId="0" xfId="0"/>
    <xf numFmtId="0" fontId="3" fillId="0" borderId="0" xfId="0" applyFont="1" applyAlignment="1">
      <alignment horizontal="center"/>
    </xf>
    <xf numFmtId="0" fontId="4" fillId="0" borderId="0" xfId="0" applyFont="1" applyAlignment="1">
      <alignment horizontal="left" vertical="center" wrapText="1"/>
    </xf>
    <xf numFmtId="0" fontId="5" fillId="0" borderId="0" xfId="0" applyFont="1"/>
    <xf numFmtId="0" fontId="3" fillId="0" borderId="1" xfId="0" applyFont="1" applyBorder="1" applyAlignment="1">
      <alignment vertical="top"/>
    </xf>
    <xf numFmtId="0" fontId="3" fillId="0" borderId="0" xfId="0" applyFont="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8" fillId="0" borderId="9" xfId="0" applyFont="1" applyBorder="1" applyAlignment="1">
      <alignment horizontal="center" vertical="center" wrapText="1"/>
    </xf>
    <xf numFmtId="0" fontId="7" fillId="0" borderId="9" xfId="0" applyFont="1" applyBorder="1" applyAlignment="1">
      <alignment horizontal="center" vertical="center" wrapText="1"/>
    </xf>
    <xf numFmtId="49" fontId="7" fillId="0" borderId="9" xfId="0" applyNumberFormat="1" applyFont="1" applyBorder="1" applyAlignment="1">
      <alignment horizontal="center" vertical="center" wrapText="1"/>
    </xf>
    <xf numFmtId="0" fontId="7" fillId="0" borderId="9" xfId="1" applyFont="1" applyBorder="1" applyAlignment="1">
      <alignment horizontal="center" vertical="center" wrapText="1"/>
    </xf>
    <xf numFmtId="2" fontId="8" fillId="0" borderId="9"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2" fontId="8" fillId="0" borderId="9" xfId="0" applyNumberFormat="1" applyFont="1" applyBorder="1" applyAlignment="1">
      <alignment horizontal="center" vertical="center"/>
    </xf>
    <xf numFmtId="0" fontId="9" fillId="0" borderId="9" xfId="1" applyFont="1" applyBorder="1" applyAlignment="1">
      <alignment horizontal="center" vertical="center" wrapText="1"/>
    </xf>
    <xf numFmtId="2" fontId="7" fillId="0" borderId="9" xfId="0" applyNumberFormat="1" applyFont="1" applyBorder="1" applyAlignment="1">
      <alignment horizontal="center" vertical="center"/>
    </xf>
    <xf numFmtId="0" fontId="7" fillId="0" borderId="4" xfId="1" applyFont="1" applyBorder="1" applyAlignment="1">
      <alignment horizontal="center" vertical="center" wrapText="1"/>
    </xf>
    <xf numFmtId="2" fontId="7" fillId="0" borderId="9" xfId="1" applyNumberFormat="1" applyFont="1" applyBorder="1" applyAlignment="1">
      <alignment horizontal="center" vertical="center" wrapText="1"/>
    </xf>
    <xf numFmtId="2" fontId="7" fillId="0" borderId="9" xfId="0" applyNumberFormat="1" applyFont="1" applyBorder="1" applyAlignment="1">
      <alignment horizontal="center"/>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0" fontId="10" fillId="0" borderId="9" xfId="0" applyFont="1" applyBorder="1" applyAlignment="1">
      <alignment horizontal="center"/>
    </xf>
    <xf numFmtId="0" fontId="7" fillId="2" borderId="9" xfId="0" applyFont="1" applyFill="1" applyBorder="1" applyAlignment="1">
      <alignment horizontal="center" vertical="center" wrapText="1"/>
    </xf>
    <xf numFmtId="0" fontId="7" fillId="0" borderId="9" xfId="1" applyFont="1" applyBorder="1" applyAlignment="1" applyProtection="1">
      <alignment horizontal="center" vertical="center" wrapText="1"/>
      <protection locked="0"/>
    </xf>
    <xf numFmtId="0" fontId="7" fillId="0" borderId="0" xfId="0" applyFont="1" applyAlignment="1">
      <alignment horizontal="center"/>
    </xf>
    <xf numFmtId="0" fontId="7" fillId="0" borderId="0" xfId="0" applyFont="1" applyAlignment="1">
      <alignment horizontal="center" wrapText="1"/>
    </xf>
    <xf numFmtId="0" fontId="7" fillId="0" borderId="11" xfId="0" applyFont="1" applyBorder="1" applyAlignment="1">
      <alignment horizontal="center"/>
    </xf>
    <xf numFmtId="2" fontId="8" fillId="0" borderId="11" xfId="0" applyNumberFormat="1" applyFont="1" applyBorder="1" applyAlignment="1">
      <alignment horizontal="center" vertical="center" wrapText="1"/>
    </xf>
    <xf numFmtId="2" fontId="7" fillId="0" borderId="11" xfId="0" applyNumberFormat="1" applyFont="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wrapText="1"/>
    </xf>
    <xf numFmtId="0" fontId="11" fillId="0" borderId="0" xfId="0" applyFont="1" applyAlignment="1">
      <alignment horizontal="center"/>
    </xf>
    <xf numFmtId="2" fontId="11" fillId="0" borderId="0" xfId="0" applyNumberFormat="1"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1" fillId="0" borderId="0" xfId="0" applyFont="1" applyAlignment="1">
      <alignment horizontal="right"/>
    </xf>
    <xf numFmtId="0" fontId="11" fillId="0" borderId="0" xfId="0" applyFont="1" applyAlignment="1">
      <alignment horizont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2" fillId="0" borderId="0" xfId="0" applyFont="1" applyAlignment="1">
      <alignment horizontal="left"/>
    </xf>
    <xf numFmtId="0" fontId="6" fillId="0" borderId="1" xfId="0" applyFont="1" applyBorder="1" applyAlignment="1">
      <alignment horizontal="left" vertical="center"/>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cellXfs>
  <cellStyles count="2">
    <cellStyle name="Įprastas" xfId="0" builtinId="0"/>
    <cellStyle name="Normal 4" xfId="1" xr:uid="{A6526DAF-2BEB-4F6D-9541-DC64B02430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D09FE-2ECC-4343-A7F0-7C60E4525A3C}">
  <dimension ref="A1:AC72"/>
  <sheetViews>
    <sheetView tabSelected="1" topLeftCell="A36" zoomScale="70" zoomScaleNormal="70" workbookViewId="0">
      <selection activeCell="S8" sqref="S8"/>
    </sheetView>
  </sheetViews>
  <sheetFormatPr defaultColWidth="8.85546875" defaultRowHeight="14.25" x14ac:dyDescent="0.2"/>
  <cols>
    <col min="1" max="1" width="8.85546875" style="3"/>
    <col min="2" max="2" width="25.42578125" style="3" customWidth="1"/>
    <col min="3" max="3" width="48.7109375" style="3" customWidth="1"/>
    <col min="4" max="28" width="8.85546875" style="3"/>
    <col min="29" max="29" width="60.140625" style="3" customWidth="1"/>
    <col min="30" max="16384" width="8.85546875" style="3"/>
  </cols>
  <sheetData>
    <row r="1" spans="1:29" ht="56.45" customHeight="1" x14ac:dyDescent="0.25">
      <c r="A1" s="45" t="s">
        <v>196</v>
      </c>
      <c r="B1" s="45"/>
      <c r="C1" s="45"/>
      <c r="D1" s="1"/>
      <c r="E1" s="1"/>
      <c r="F1" s="1"/>
      <c r="G1" s="1"/>
      <c r="H1" s="1"/>
      <c r="I1" s="1"/>
      <c r="J1" s="1"/>
      <c r="K1" s="1"/>
      <c r="L1" s="1"/>
      <c r="M1" s="1"/>
      <c r="N1" s="1"/>
      <c r="O1" s="1"/>
      <c r="P1" s="1"/>
      <c r="Q1" s="1"/>
      <c r="R1" s="1"/>
      <c r="S1" s="1"/>
      <c r="T1" s="1"/>
      <c r="U1" s="1"/>
      <c r="V1" s="1"/>
      <c r="W1" s="1"/>
      <c r="X1" s="1"/>
      <c r="Y1" s="1"/>
      <c r="Z1" s="1"/>
      <c r="AA1" s="1"/>
      <c r="AB1" s="1"/>
      <c r="AC1" s="2" t="s">
        <v>199</v>
      </c>
    </row>
    <row r="2" spans="1:29" ht="15" x14ac:dyDescent="0.2">
      <c r="A2" s="46"/>
      <c r="B2" s="46"/>
      <c r="C2" s="46"/>
      <c r="D2" s="4"/>
      <c r="E2" s="4"/>
      <c r="F2" s="4"/>
      <c r="G2" s="4"/>
      <c r="H2" s="4"/>
      <c r="I2" s="4"/>
      <c r="J2" s="4"/>
      <c r="K2" s="4"/>
      <c r="L2" s="1"/>
      <c r="M2" s="1"/>
      <c r="N2" s="1"/>
      <c r="O2" s="1"/>
      <c r="P2" s="1"/>
      <c r="Q2" s="1"/>
      <c r="R2" s="1"/>
      <c r="S2" s="1"/>
      <c r="T2" s="1"/>
      <c r="U2" s="1"/>
      <c r="V2" s="1"/>
      <c r="W2" s="1"/>
      <c r="X2" s="1"/>
      <c r="Y2" s="1"/>
      <c r="Z2" s="1"/>
      <c r="AA2" s="1"/>
      <c r="AB2" s="1"/>
      <c r="AC2" s="5"/>
    </row>
    <row r="3" spans="1:29" x14ac:dyDescent="0.2">
      <c r="A3" s="47" t="s">
        <v>0</v>
      </c>
      <c r="B3" s="38" t="s">
        <v>1</v>
      </c>
      <c r="C3" s="38" t="s">
        <v>2</v>
      </c>
      <c r="D3" s="41" t="s">
        <v>3</v>
      </c>
      <c r="E3" s="42"/>
      <c r="F3" s="42"/>
      <c r="G3" s="42"/>
      <c r="H3" s="42"/>
      <c r="I3" s="42"/>
      <c r="J3" s="42"/>
      <c r="K3" s="42"/>
      <c r="L3" s="42"/>
      <c r="M3" s="42"/>
      <c r="N3" s="42"/>
      <c r="O3" s="42"/>
      <c r="P3" s="42"/>
      <c r="Q3" s="42"/>
      <c r="R3" s="42"/>
      <c r="S3" s="42"/>
      <c r="T3" s="42"/>
      <c r="U3" s="42"/>
      <c r="V3" s="42"/>
      <c r="W3" s="42"/>
      <c r="X3" s="42"/>
      <c r="Y3" s="42"/>
      <c r="Z3" s="42"/>
      <c r="AA3" s="42"/>
      <c r="AB3" s="43"/>
      <c r="AC3" s="38" t="s">
        <v>4</v>
      </c>
    </row>
    <row r="4" spans="1:29" x14ac:dyDescent="0.2">
      <c r="A4" s="48"/>
      <c r="B4" s="39"/>
      <c r="C4" s="39"/>
      <c r="D4" s="44">
        <v>2022</v>
      </c>
      <c r="E4" s="44"/>
      <c r="F4" s="44"/>
      <c r="G4" s="44"/>
      <c r="H4" s="44">
        <v>2023</v>
      </c>
      <c r="I4" s="44"/>
      <c r="J4" s="44"/>
      <c r="K4" s="44"/>
      <c r="L4" s="44"/>
      <c r="M4" s="44">
        <v>2024</v>
      </c>
      <c r="N4" s="44"/>
      <c r="O4" s="44"/>
      <c r="P4" s="44"/>
      <c r="Q4" s="44"/>
      <c r="R4" s="41">
        <v>2025</v>
      </c>
      <c r="S4" s="42"/>
      <c r="T4" s="42"/>
      <c r="U4" s="42"/>
      <c r="V4" s="43"/>
      <c r="W4" s="44">
        <v>2026</v>
      </c>
      <c r="X4" s="44"/>
      <c r="Y4" s="44"/>
      <c r="Z4" s="44"/>
      <c r="AA4" s="44"/>
      <c r="AB4" s="6"/>
      <c r="AC4" s="39"/>
    </row>
    <row r="5" spans="1:29" x14ac:dyDescent="0.2">
      <c r="A5" s="49"/>
      <c r="B5" s="40"/>
      <c r="C5" s="40"/>
      <c r="D5" s="8" t="s">
        <v>5</v>
      </c>
      <c r="E5" s="9" t="s">
        <v>6</v>
      </c>
      <c r="F5" s="9" t="s">
        <v>7</v>
      </c>
      <c r="G5" s="9" t="s">
        <v>8</v>
      </c>
      <c r="H5" s="8" t="s">
        <v>5</v>
      </c>
      <c r="I5" s="9" t="s">
        <v>6</v>
      </c>
      <c r="J5" s="9" t="s">
        <v>9</v>
      </c>
      <c r="K5" s="9" t="s">
        <v>7</v>
      </c>
      <c r="L5" s="9" t="s">
        <v>8</v>
      </c>
      <c r="M5" s="8" t="s">
        <v>5</v>
      </c>
      <c r="N5" s="9" t="s">
        <v>6</v>
      </c>
      <c r="O5" s="9" t="s">
        <v>9</v>
      </c>
      <c r="P5" s="9" t="s">
        <v>7</v>
      </c>
      <c r="Q5" s="9" t="s">
        <v>8</v>
      </c>
      <c r="R5" s="8" t="s">
        <v>5</v>
      </c>
      <c r="S5" s="9" t="s">
        <v>6</v>
      </c>
      <c r="T5" s="9" t="s">
        <v>9</v>
      </c>
      <c r="U5" s="9" t="s">
        <v>7</v>
      </c>
      <c r="V5" s="9" t="s">
        <v>8</v>
      </c>
      <c r="W5" s="8" t="s">
        <v>5</v>
      </c>
      <c r="X5" s="9" t="s">
        <v>6</v>
      </c>
      <c r="Y5" s="9" t="s">
        <v>9</v>
      </c>
      <c r="Z5" s="9" t="s">
        <v>7</v>
      </c>
      <c r="AA5" s="9" t="s">
        <v>8</v>
      </c>
      <c r="AB5" s="7" t="s">
        <v>5</v>
      </c>
      <c r="AC5" s="40"/>
    </row>
    <row r="6" spans="1:29" ht="90" customHeight="1" x14ac:dyDescent="0.2">
      <c r="A6" s="10" t="s">
        <v>10</v>
      </c>
      <c r="B6" s="11" t="s">
        <v>11</v>
      </c>
      <c r="C6" s="11" t="s">
        <v>12</v>
      </c>
      <c r="D6" s="12">
        <f>SUM(E6:G6)</f>
        <v>1297.83</v>
      </c>
      <c r="E6" s="13"/>
      <c r="F6" s="13">
        <v>644.83000000000004</v>
      </c>
      <c r="G6" s="13">
        <v>653</v>
      </c>
      <c r="H6" s="12">
        <f>SUM(I6:L6)</f>
        <v>144.56</v>
      </c>
      <c r="I6" s="13"/>
      <c r="J6" s="13"/>
      <c r="K6" s="13">
        <v>71.819999999999993</v>
      </c>
      <c r="L6" s="13">
        <v>72.739999999999995</v>
      </c>
      <c r="M6" s="14">
        <f>SUM(N6:Q6)</f>
        <v>0</v>
      </c>
      <c r="N6" s="13"/>
      <c r="O6" s="13"/>
      <c r="P6" s="13"/>
      <c r="Q6" s="13"/>
      <c r="R6" s="14">
        <f>SUM(S6:V6)</f>
        <v>0</v>
      </c>
      <c r="S6" s="13"/>
      <c r="T6" s="13"/>
      <c r="U6" s="13"/>
      <c r="V6" s="13"/>
      <c r="W6" s="14">
        <f>SUM(X6:AA6)</f>
        <v>0</v>
      </c>
      <c r="X6" s="13"/>
      <c r="Y6" s="13"/>
      <c r="Z6" s="13"/>
      <c r="AA6" s="13"/>
      <c r="AB6" s="12">
        <f>D6+H6+M6+R6+W6</f>
        <v>1442.3899999999999</v>
      </c>
      <c r="AC6" s="15" t="s">
        <v>197</v>
      </c>
    </row>
    <row r="7" spans="1:29" ht="102.6" customHeight="1" x14ac:dyDescent="0.2">
      <c r="A7" s="10" t="s">
        <v>13</v>
      </c>
      <c r="B7" s="11" t="s">
        <v>14</v>
      </c>
      <c r="C7" s="11" t="s">
        <v>15</v>
      </c>
      <c r="D7" s="12">
        <f>SUM(E7:G7)</f>
        <v>0</v>
      </c>
      <c r="E7" s="13"/>
      <c r="F7" s="13"/>
      <c r="G7" s="13"/>
      <c r="H7" s="12">
        <f t="shared" ref="H7:H62" si="0">SUM(I7:L7)</f>
        <v>297.40506000000005</v>
      </c>
      <c r="I7" s="13">
        <v>109.85223000000001</v>
      </c>
      <c r="J7" s="13"/>
      <c r="K7" s="13">
        <v>0</v>
      </c>
      <c r="L7" s="13">
        <v>187.55283000000003</v>
      </c>
      <c r="M7" s="14">
        <f t="shared" ref="M7:M62" si="1">SUM(N7:Q7)</f>
        <v>0</v>
      </c>
      <c r="N7" s="13"/>
      <c r="O7" s="13"/>
      <c r="P7" s="13"/>
      <c r="Q7" s="13"/>
      <c r="R7" s="14">
        <f t="shared" ref="R7:R62" si="2">SUM(S7:V7)</f>
        <v>0</v>
      </c>
      <c r="S7" s="13"/>
      <c r="T7" s="13"/>
      <c r="U7" s="13"/>
      <c r="V7" s="13"/>
      <c r="W7" s="14">
        <f t="shared" ref="W7:W63" si="3">SUM(X7:AA7)</f>
        <v>0</v>
      </c>
      <c r="X7" s="13"/>
      <c r="Y7" s="13"/>
      <c r="Z7" s="13"/>
      <c r="AA7" s="13"/>
      <c r="AB7" s="12">
        <f t="shared" ref="AB7:AB63" si="4">D7+H7+M7+R7+W7</f>
        <v>297.40506000000005</v>
      </c>
      <c r="AC7" s="11" t="s">
        <v>16</v>
      </c>
    </row>
    <row r="8" spans="1:29" ht="75" customHeight="1" x14ac:dyDescent="0.2">
      <c r="A8" s="10" t="s">
        <v>17</v>
      </c>
      <c r="B8" s="11" t="s">
        <v>18</v>
      </c>
      <c r="C8" s="11" t="s">
        <v>19</v>
      </c>
      <c r="D8" s="12">
        <f t="shared" ref="D8:D62" si="5">SUM(E8:G8)</f>
        <v>0</v>
      </c>
      <c r="E8" s="13"/>
      <c r="F8" s="13"/>
      <c r="G8" s="13"/>
      <c r="H8" s="12">
        <f t="shared" si="0"/>
        <v>422.08</v>
      </c>
      <c r="I8" s="13"/>
      <c r="J8" s="13"/>
      <c r="K8" s="13">
        <v>211.04</v>
      </c>
      <c r="L8" s="13">
        <v>211.04</v>
      </c>
      <c r="M8" s="14">
        <f t="shared" si="1"/>
        <v>0</v>
      </c>
      <c r="N8" s="13"/>
      <c r="O8" s="13"/>
      <c r="P8" s="13"/>
      <c r="Q8" s="13"/>
      <c r="R8" s="14">
        <f t="shared" si="2"/>
        <v>0</v>
      </c>
      <c r="S8" s="13"/>
      <c r="T8" s="13"/>
      <c r="U8" s="13"/>
      <c r="V8" s="13"/>
      <c r="W8" s="14">
        <f t="shared" si="3"/>
        <v>0</v>
      </c>
      <c r="X8" s="13"/>
      <c r="Y8" s="13"/>
      <c r="Z8" s="13"/>
      <c r="AA8" s="13"/>
      <c r="AB8" s="12">
        <f t="shared" si="4"/>
        <v>422.08</v>
      </c>
      <c r="AC8" s="11" t="s">
        <v>20</v>
      </c>
    </row>
    <row r="9" spans="1:29" ht="100.15" customHeight="1" x14ac:dyDescent="0.2">
      <c r="A9" s="10" t="s">
        <v>21</v>
      </c>
      <c r="B9" s="11" t="s">
        <v>22</v>
      </c>
      <c r="C9" s="11" t="s">
        <v>23</v>
      </c>
      <c r="D9" s="12">
        <f t="shared" si="5"/>
        <v>351.35</v>
      </c>
      <c r="E9" s="13">
        <v>278.43</v>
      </c>
      <c r="F9" s="13">
        <v>72.92</v>
      </c>
      <c r="G9" s="16"/>
      <c r="H9" s="12">
        <f t="shared" si="0"/>
        <v>116.02</v>
      </c>
      <c r="I9" s="13">
        <v>81.63</v>
      </c>
      <c r="J9" s="13"/>
      <c r="K9" s="13">
        <v>34.39</v>
      </c>
      <c r="L9" s="16"/>
      <c r="M9" s="14">
        <f t="shared" si="1"/>
        <v>0</v>
      </c>
      <c r="N9" s="16"/>
      <c r="O9" s="16"/>
      <c r="P9" s="16"/>
      <c r="Q9" s="16"/>
      <c r="R9" s="14">
        <f t="shared" si="2"/>
        <v>0</v>
      </c>
      <c r="S9" s="16"/>
      <c r="T9" s="16"/>
      <c r="U9" s="16"/>
      <c r="V9" s="16"/>
      <c r="W9" s="14">
        <f t="shared" si="3"/>
        <v>0</v>
      </c>
      <c r="X9" s="16"/>
      <c r="Y9" s="16"/>
      <c r="Z9" s="16"/>
      <c r="AA9" s="16"/>
      <c r="AB9" s="12">
        <f t="shared" si="4"/>
        <v>467.37</v>
      </c>
      <c r="AC9" s="11" t="s">
        <v>198</v>
      </c>
    </row>
    <row r="10" spans="1:29" ht="127.9" customHeight="1" x14ac:dyDescent="0.2">
      <c r="A10" s="10" t="s">
        <v>24</v>
      </c>
      <c r="B10" s="11" t="s">
        <v>25</v>
      </c>
      <c r="C10" s="11" t="s">
        <v>26</v>
      </c>
      <c r="D10" s="12">
        <f t="shared" si="5"/>
        <v>241.32</v>
      </c>
      <c r="E10" s="13">
        <v>126.97</v>
      </c>
      <c r="F10" s="16"/>
      <c r="G10" s="13">
        <v>114.35</v>
      </c>
      <c r="H10" s="12">
        <f t="shared" si="0"/>
        <v>50.370000000000005</v>
      </c>
      <c r="I10" s="13">
        <v>26.5</v>
      </c>
      <c r="J10" s="13"/>
      <c r="K10" s="16"/>
      <c r="L10" s="13">
        <v>23.87</v>
      </c>
      <c r="M10" s="14">
        <f t="shared" si="1"/>
        <v>0</v>
      </c>
      <c r="N10" s="16"/>
      <c r="O10" s="16"/>
      <c r="P10" s="16"/>
      <c r="Q10" s="16"/>
      <c r="R10" s="14">
        <f t="shared" si="2"/>
        <v>0</v>
      </c>
      <c r="S10" s="16"/>
      <c r="T10" s="16"/>
      <c r="U10" s="16"/>
      <c r="V10" s="16"/>
      <c r="W10" s="14">
        <f t="shared" si="3"/>
        <v>0</v>
      </c>
      <c r="X10" s="16"/>
      <c r="Y10" s="16"/>
      <c r="Z10" s="16"/>
      <c r="AA10" s="16"/>
      <c r="AB10" s="12">
        <f t="shared" si="4"/>
        <v>291.69</v>
      </c>
      <c r="AC10" s="11" t="s">
        <v>27</v>
      </c>
    </row>
    <row r="11" spans="1:29" ht="40.5" customHeight="1" x14ac:dyDescent="0.2">
      <c r="A11" s="10" t="s">
        <v>28</v>
      </c>
      <c r="B11" s="11" t="s">
        <v>14</v>
      </c>
      <c r="C11" s="17" t="s">
        <v>29</v>
      </c>
      <c r="D11" s="12">
        <f t="shared" si="5"/>
        <v>93.12</v>
      </c>
      <c r="E11" s="13">
        <v>23.35</v>
      </c>
      <c r="F11" s="16"/>
      <c r="G11" s="13">
        <v>69.77</v>
      </c>
      <c r="H11" s="12">
        <f t="shared" si="0"/>
        <v>98.87</v>
      </c>
      <c r="I11" s="13">
        <v>24.79</v>
      </c>
      <c r="J11" s="13"/>
      <c r="K11" s="18"/>
      <c r="L11" s="13">
        <v>74.08</v>
      </c>
      <c r="M11" s="14">
        <f t="shared" si="1"/>
        <v>0.63</v>
      </c>
      <c r="N11" s="19"/>
      <c r="O11" s="19"/>
      <c r="P11" s="19"/>
      <c r="Q11" s="16">
        <v>0.63</v>
      </c>
      <c r="R11" s="14">
        <f t="shared" si="2"/>
        <v>0</v>
      </c>
      <c r="S11" s="19"/>
      <c r="T11" s="19"/>
      <c r="U11" s="19"/>
      <c r="V11" s="19"/>
      <c r="W11" s="14">
        <f t="shared" si="3"/>
        <v>0</v>
      </c>
      <c r="X11" s="19"/>
      <c r="Y11" s="19"/>
      <c r="Z11" s="19"/>
      <c r="AA11" s="19"/>
      <c r="AB11" s="12">
        <f t="shared" si="4"/>
        <v>192.62</v>
      </c>
      <c r="AC11" s="11" t="s">
        <v>30</v>
      </c>
    </row>
    <row r="12" spans="1:29" ht="63" customHeight="1" x14ac:dyDescent="0.2">
      <c r="A12" s="10" t="s">
        <v>31</v>
      </c>
      <c r="B12" s="11" t="s">
        <v>32</v>
      </c>
      <c r="C12" s="11" t="s">
        <v>33</v>
      </c>
      <c r="D12" s="12">
        <f t="shared" si="5"/>
        <v>38.47</v>
      </c>
      <c r="E12" s="16">
        <v>26.93</v>
      </c>
      <c r="F12" s="16"/>
      <c r="G12" s="16">
        <v>11.54</v>
      </c>
      <c r="H12" s="12">
        <f t="shared" si="0"/>
        <v>71.930000000000007</v>
      </c>
      <c r="I12" s="16">
        <v>49.756</v>
      </c>
      <c r="J12" s="16"/>
      <c r="K12" s="16"/>
      <c r="L12" s="16">
        <v>22.173999999999999</v>
      </c>
      <c r="M12" s="14">
        <f t="shared" si="1"/>
        <v>0</v>
      </c>
      <c r="N12" s="16"/>
      <c r="O12" s="16"/>
      <c r="P12" s="16"/>
      <c r="Q12" s="16"/>
      <c r="R12" s="14">
        <f t="shared" si="2"/>
        <v>0</v>
      </c>
      <c r="S12" s="16"/>
      <c r="T12" s="16"/>
      <c r="U12" s="16"/>
      <c r="V12" s="16"/>
      <c r="W12" s="14">
        <f t="shared" si="3"/>
        <v>0</v>
      </c>
      <c r="X12" s="16"/>
      <c r="Y12" s="16"/>
      <c r="Z12" s="16"/>
      <c r="AA12" s="16"/>
      <c r="AB12" s="12">
        <f t="shared" si="4"/>
        <v>110.4</v>
      </c>
      <c r="AC12" s="11" t="s">
        <v>34</v>
      </c>
    </row>
    <row r="13" spans="1:29" ht="39" customHeight="1" x14ac:dyDescent="0.2">
      <c r="A13" s="10" t="s">
        <v>35</v>
      </c>
      <c r="B13" s="11" t="s">
        <v>36</v>
      </c>
      <c r="C13" s="20" t="s">
        <v>37</v>
      </c>
      <c r="D13" s="12">
        <f t="shared" si="5"/>
        <v>196.39500000000001</v>
      </c>
      <c r="E13" s="16"/>
      <c r="F13" s="16"/>
      <c r="G13" s="13">
        <v>196.39500000000001</v>
      </c>
      <c r="H13" s="12">
        <f t="shared" si="0"/>
        <v>1.595</v>
      </c>
      <c r="I13" s="16"/>
      <c r="J13" s="16"/>
      <c r="K13" s="16"/>
      <c r="L13" s="13">
        <v>1.595</v>
      </c>
      <c r="M13" s="14">
        <f t="shared" si="1"/>
        <v>0</v>
      </c>
      <c r="N13" s="16"/>
      <c r="O13" s="16"/>
      <c r="P13" s="16"/>
      <c r="Q13" s="16"/>
      <c r="R13" s="14">
        <f t="shared" si="2"/>
        <v>0</v>
      </c>
      <c r="S13" s="16"/>
      <c r="T13" s="16"/>
      <c r="U13" s="16"/>
      <c r="V13" s="16"/>
      <c r="W13" s="14">
        <f t="shared" si="3"/>
        <v>0</v>
      </c>
      <c r="X13" s="16"/>
      <c r="Y13" s="16"/>
      <c r="Z13" s="16"/>
      <c r="AA13" s="16"/>
      <c r="AB13" s="12">
        <f t="shared" si="4"/>
        <v>197.99</v>
      </c>
      <c r="AC13" s="21" t="s">
        <v>38</v>
      </c>
    </row>
    <row r="14" spans="1:29" ht="72.75" customHeight="1" x14ac:dyDescent="0.2">
      <c r="A14" s="10" t="s">
        <v>39</v>
      </c>
      <c r="B14" s="17" t="s">
        <v>40</v>
      </c>
      <c r="C14" s="20" t="s">
        <v>41</v>
      </c>
      <c r="D14" s="12">
        <f t="shared" si="5"/>
        <v>23.97</v>
      </c>
      <c r="E14" s="16"/>
      <c r="F14" s="16"/>
      <c r="G14" s="16">
        <v>23.97</v>
      </c>
      <c r="H14" s="12">
        <f t="shared" si="0"/>
        <v>0</v>
      </c>
      <c r="I14" s="16"/>
      <c r="J14" s="16"/>
      <c r="K14" s="16"/>
      <c r="L14" s="16"/>
      <c r="M14" s="14">
        <f t="shared" si="1"/>
        <v>0</v>
      </c>
      <c r="N14" s="16"/>
      <c r="O14" s="16"/>
      <c r="P14" s="16"/>
      <c r="Q14" s="16"/>
      <c r="R14" s="14">
        <f t="shared" si="2"/>
        <v>0</v>
      </c>
      <c r="S14" s="16"/>
      <c r="T14" s="16"/>
      <c r="U14" s="16"/>
      <c r="V14" s="16"/>
      <c r="W14" s="14">
        <f t="shared" si="3"/>
        <v>0</v>
      </c>
      <c r="X14" s="16"/>
      <c r="Y14" s="16"/>
      <c r="Z14" s="16"/>
      <c r="AA14" s="16"/>
      <c r="AB14" s="12">
        <f t="shared" si="4"/>
        <v>23.97</v>
      </c>
      <c r="AC14" s="11" t="s">
        <v>42</v>
      </c>
    </row>
    <row r="15" spans="1:29" ht="46.5" customHeight="1" x14ac:dyDescent="0.2">
      <c r="A15" s="10" t="s">
        <v>43</v>
      </c>
      <c r="B15" s="17" t="s">
        <v>44</v>
      </c>
      <c r="C15" s="20" t="s">
        <v>45</v>
      </c>
      <c r="D15" s="12">
        <f t="shared" si="5"/>
        <v>32.28</v>
      </c>
      <c r="E15" s="16"/>
      <c r="F15" s="16">
        <v>16.14</v>
      </c>
      <c r="G15" s="16">
        <v>16.14</v>
      </c>
      <c r="H15" s="12">
        <f t="shared" si="0"/>
        <v>0</v>
      </c>
      <c r="I15" s="16"/>
      <c r="J15" s="16"/>
      <c r="K15" s="16"/>
      <c r="L15" s="16"/>
      <c r="M15" s="14">
        <f t="shared" si="1"/>
        <v>0</v>
      </c>
      <c r="N15" s="16"/>
      <c r="O15" s="16"/>
      <c r="P15" s="16"/>
      <c r="Q15" s="16"/>
      <c r="R15" s="14">
        <f t="shared" si="2"/>
        <v>0</v>
      </c>
      <c r="S15" s="16"/>
      <c r="T15" s="16"/>
      <c r="U15" s="16"/>
      <c r="V15" s="16"/>
      <c r="W15" s="14">
        <f t="shared" si="3"/>
        <v>0</v>
      </c>
      <c r="X15" s="16"/>
      <c r="Y15" s="16"/>
      <c r="Z15" s="16"/>
      <c r="AA15" s="16"/>
      <c r="AB15" s="12">
        <f t="shared" si="4"/>
        <v>32.28</v>
      </c>
      <c r="AC15" s="21" t="s">
        <v>46</v>
      </c>
    </row>
    <row r="16" spans="1:29" ht="36.75" customHeight="1" x14ac:dyDescent="0.2">
      <c r="A16" s="10" t="s">
        <v>47</v>
      </c>
      <c r="B16" s="17" t="s">
        <v>44</v>
      </c>
      <c r="C16" s="17" t="s">
        <v>48</v>
      </c>
      <c r="D16" s="12">
        <f t="shared" si="5"/>
        <v>21.42</v>
      </c>
      <c r="E16" s="16"/>
      <c r="F16" s="16"/>
      <c r="G16" s="16">
        <v>21.42</v>
      </c>
      <c r="H16" s="12">
        <f t="shared" si="0"/>
        <v>0</v>
      </c>
      <c r="I16" s="16"/>
      <c r="J16" s="16"/>
      <c r="K16" s="16"/>
      <c r="L16" s="16"/>
      <c r="M16" s="14">
        <f t="shared" si="1"/>
        <v>0</v>
      </c>
      <c r="N16" s="16"/>
      <c r="O16" s="16"/>
      <c r="P16" s="16"/>
      <c r="Q16" s="16"/>
      <c r="R16" s="14">
        <f t="shared" si="2"/>
        <v>0</v>
      </c>
      <c r="S16" s="16"/>
      <c r="T16" s="16"/>
      <c r="U16" s="16"/>
      <c r="V16" s="16"/>
      <c r="W16" s="14">
        <f t="shared" si="3"/>
        <v>0</v>
      </c>
      <c r="X16" s="16"/>
      <c r="Y16" s="16"/>
      <c r="Z16" s="16"/>
      <c r="AA16" s="16"/>
      <c r="AB16" s="12">
        <f t="shared" si="4"/>
        <v>21.42</v>
      </c>
      <c r="AC16" s="11" t="s">
        <v>49</v>
      </c>
    </row>
    <row r="17" spans="1:29" ht="66" customHeight="1" x14ac:dyDescent="0.2">
      <c r="A17" s="10" t="s">
        <v>50</v>
      </c>
      <c r="B17" s="11" t="s">
        <v>51</v>
      </c>
      <c r="C17" s="17" t="s">
        <v>52</v>
      </c>
      <c r="D17" s="12">
        <f t="shared" si="5"/>
        <v>13.988</v>
      </c>
      <c r="E17" s="16"/>
      <c r="F17" s="16"/>
      <c r="G17" s="16">
        <v>13.988</v>
      </c>
      <c r="H17" s="12">
        <f t="shared" si="0"/>
        <v>0</v>
      </c>
      <c r="I17" s="16"/>
      <c r="J17" s="16"/>
      <c r="K17" s="16"/>
      <c r="L17" s="16"/>
      <c r="M17" s="14">
        <f t="shared" si="1"/>
        <v>0</v>
      </c>
      <c r="N17" s="16"/>
      <c r="O17" s="16"/>
      <c r="P17" s="16"/>
      <c r="Q17" s="16"/>
      <c r="R17" s="14">
        <f t="shared" si="2"/>
        <v>0</v>
      </c>
      <c r="S17" s="16"/>
      <c r="T17" s="16"/>
      <c r="U17" s="16"/>
      <c r="V17" s="16"/>
      <c r="W17" s="14">
        <f t="shared" si="3"/>
        <v>0</v>
      </c>
      <c r="X17" s="16"/>
      <c r="Y17" s="16"/>
      <c r="Z17" s="16"/>
      <c r="AA17" s="16"/>
      <c r="AB17" s="12">
        <f t="shared" si="4"/>
        <v>13.988</v>
      </c>
      <c r="AC17" s="11" t="s">
        <v>194</v>
      </c>
    </row>
    <row r="18" spans="1:29" ht="57" customHeight="1" x14ac:dyDescent="0.2">
      <c r="A18" s="10" t="s">
        <v>53</v>
      </c>
      <c r="B18" s="11" t="s">
        <v>44</v>
      </c>
      <c r="C18" s="17" t="s">
        <v>54</v>
      </c>
      <c r="D18" s="12">
        <f t="shared" si="5"/>
        <v>268.72399999999999</v>
      </c>
      <c r="E18" s="16"/>
      <c r="F18" s="16">
        <v>134.36199999999999</v>
      </c>
      <c r="G18" s="16">
        <v>134.36199999999999</v>
      </c>
      <c r="H18" s="12">
        <f t="shared" si="0"/>
        <v>0</v>
      </c>
      <c r="I18" s="16"/>
      <c r="J18" s="16"/>
      <c r="K18" s="16"/>
      <c r="L18" s="16"/>
      <c r="M18" s="14">
        <f t="shared" si="1"/>
        <v>0</v>
      </c>
      <c r="N18" s="16"/>
      <c r="O18" s="16"/>
      <c r="P18" s="16"/>
      <c r="Q18" s="16"/>
      <c r="R18" s="14">
        <f t="shared" si="2"/>
        <v>0</v>
      </c>
      <c r="S18" s="16"/>
      <c r="T18" s="16"/>
      <c r="U18" s="16"/>
      <c r="V18" s="16"/>
      <c r="W18" s="14">
        <f t="shared" si="3"/>
        <v>0</v>
      </c>
      <c r="X18" s="16"/>
      <c r="Y18" s="16"/>
      <c r="Z18" s="16"/>
      <c r="AA18" s="16"/>
      <c r="AB18" s="12">
        <f t="shared" si="4"/>
        <v>268.72399999999999</v>
      </c>
      <c r="AC18" s="11" t="s">
        <v>55</v>
      </c>
    </row>
    <row r="19" spans="1:29" ht="54.75" customHeight="1" x14ac:dyDescent="0.2">
      <c r="A19" s="10" t="s">
        <v>56</v>
      </c>
      <c r="B19" s="11" t="s">
        <v>57</v>
      </c>
      <c r="C19" s="17" t="s">
        <v>58</v>
      </c>
      <c r="D19" s="12">
        <f t="shared" si="5"/>
        <v>38.74</v>
      </c>
      <c r="E19" s="16"/>
      <c r="F19" s="16">
        <v>9.6850000000000005</v>
      </c>
      <c r="G19" s="16">
        <v>29.055</v>
      </c>
      <c r="H19" s="12">
        <f t="shared" si="0"/>
        <v>0</v>
      </c>
      <c r="I19" s="16"/>
      <c r="J19" s="16"/>
      <c r="K19" s="16"/>
      <c r="L19" s="16"/>
      <c r="M19" s="14">
        <f t="shared" si="1"/>
        <v>0</v>
      </c>
      <c r="N19" s="16"/>
      <c r="O19" s="16"/>
      <c r="P19" s="16"/>
      <c r="Q19" s="16"/>
      <c r="R19" s="14">
        <f t="shared" si="2"/>
        <v>0</v>
      </c>
      <c r="S19" s="16"/>
      <c r="T19" s="16"/>
      <c r="U19" s="16"/>
      <c r="V19" s="16"/>
      <c r="W19" s="14">
        <f t="shared" si="3"/>
        <v>0</v>
      </c>
      <c r="X19" s="16"/>
      <c r="Y19" s="16"/>
      <c r="Z19" s="16"/>
      <c r="AA19" s="16"/>
      <c r="AB19" s="12">
        <f t="shared" si="4"/>
        <v>38.74</v>
      </c>
      <c r="AC19" s="21" t="s">
        <v>59</v>
      </c>
    </row>
    <row r="20" spans="1:29" ht="58.5" customHeight="1" x14ac:dyDescent="0.2">
      <c r="A20" s="10" t="s">
        <v>60</v>
      </c>
      <c r="B20" s="11" t="s">
        <v>57</v>
      </c>
      <c r="C20" s="17" t="s">
        <v>61</v>
      </c>
      <c r="D20" s="12">
        <f t="shared" si="5"/>
        <v>0</v>
      </c>
      <c r="E20" s="16">
        <v>0</v>
      </c>
      <c r="F20" s="16">
        <v>0</v>
      </c>
      <c r="G20" s="16">
        <v>0</v>
      </c>
      <c r="H20" s="12">
        <f t="shared" si="0"/>
        <v>29.128999999999998</v>
      </c>
      <c r="I20" s="16">
        <v>0</v>
      </c>
      <c r="J20" s="16">
        <v>9.7089999999999996</v>
      </c>
      <c r="K20" s="16">
        <v>9.7089999999999996</v>
      </c>
      <c r="L20" s="16">
        <v>9.7110000000000003</v>
      </c>
      <c r="M20" s="14">
        <f t="shared" si="1"/>
        <v>0</v>
      </c>
      <c r="N20" s="16"/>
      <c r="O20" s="16"/>
      <c r="P20" s="16"/>
      <c r="Q20" s="16"/>
      <c r="R20" s="14">
        <f t="shared" si="2"/>
        <v>0</v>
      </c>
      <c r="S20" s="16"/>
      <c r="T20" s="16"/>
      <c r="U20" s="16"/>
      <c r="V20" s="16"/>
      <c r="W20" s="14">
        <f t="shared" si="3"/>
        <v>0</v>
      </c>
      <c r="X20" s="16"/>
      <c r="Y20" s="16"/>
      <c r="Z20" s="16"/>
      <c r="AA20" s="16"/>
      <c r="AB20" s="12">
        <f t="shared" si="4"/>
        <v>29.128999999999998</v>
      </c>
      <c r="AC20" s="11" t="s">
        <v>62</v>
      </c>
    </row>
    <row r="21" spans="1:29" ht="58.5" customHeight="1" x14ac:dyDescent="0.2">
      <c r="A21" s="10" t="s">
        <v>63</v>
      </c>
      <c r="B21" s="11" t="s">
        <v>64</v>
      </c>
      <c r="C21" s="11" t="s">
        <v>65</v>
      </c>
      <c r="D21" s="12">
        <f t="shared" si="5"/>
        <v>101.38</v>
      </c>
      <c r="E21" s="16"/>
      <c r="F21" s="16">
        <v>59.84</v>
      </c>
      <c r="G21" s="16">
        <v>41.54</v>
      </c>
      <c r="H21" s="12">
        <f t="shared" si="0"/>
        <v>0</v>
      </c>
      <c r="I21" s="16"/>
      <c r="J21" s="16"/>
      <c r="K21" s="16"/>
      <c r="L21" s="16"/>
      <c r="M21" s="14">
        <f t="shared" si="1"/>
        <v>0</v>
      </c>
      <c r="N21" s="16"/>
      <c r="O21" s="16"/>
      <c r="P21" s="16"/>
      <c r="Q21" s="16"/>
      <c r="R21" s="14">
        <f t="shared" si="2"/>
        <v>0</v>
      </c>
      <c r="S21" s="16"/>
      <c r="T21" s="16"/>
      <c r="U21" s="16"/>
      <c r="V21" s="16"/>
      <c r="W21" s="14">
        <f t="shared" si="3"/>
        <v>0</v>
      </c>
      <c r="X21" s="16"/>
      <c r="Y21" s="16"/>
      <c r="Z21" s="16"/>
      <c r="AA21" s="16"/>
      <c r="AB21" s="12">
        <f t="shared" si="4"/>
        <v>101.38</v>
      </c>
      <c r="AC21" s="11" t="s">
        <v>66</v>
      </c>
    </row>
    <row r="22" spans="1:29" ht="39" customHeight="1" x14ac:dyDescent="0.2">
      <c r="A22" s="10" t="s">
        <v>67</v>
      </c>
      <c r="B22" s="11" t="s">
        <v>68</v>
      </c>
      <c r="C22" s="9" t="s">
        <v>69</v>
      </c>
      <c r="D22" s="12">
        <f t="shared" si="5"/>
        <v>47.7</v>
      </c>
      <c r="E22" s="16"/>
      <c r="F22" s="16">
        <v>23.85</v>
      </c>
      <c r="G22" s="16">
        <v>23.85</v>
      </c>
      <c r="H22" s="12">
        <f t="shared" si="0"/>
        <v>0</v>
      </c>
      <c r="I22" s="16"/>
      <c r="J22" s="16"/>
      <c r="K22" s="16"/>
      <c r="L22" s="16"/>
      <c r="M22" s="14">
        <f t="shared" si="1"/>
        <v>0</v>
      </c>
      <c r="N22" s="16"/>
      <c r="O22" s="16"/>
      <c r="P22" s="16"/>
      <c r="Q22" s="16"/>
      <c r="R22" s="14">
        <f t="shared" si="2"/>
        <v>0</v>
      </c>
      <c r="S22" s="16"/>
      <c r="T22" s="16"/>
      <c r="U22" s="16"/>
      <c r="V22" s="16"/>
      <c r="W22" s="14">
        <f t="shared" si="3"/>
        <v>0</v>
      </c>
      <c r="X22" s="16"/>
      <c r="Y22" s="16"/>
      <c r="Z22" s="16"/>
      <c r="AA22" s="16"/>
      <c r="AB22" s="12">
        <f t="shared" si="4"/>
        <v>47.7</v>
      </c>
      <c r="AC22" s="11" t="s">
        <v>70</v>
      </c>
    </row>
    <row r="23" spans="1:29" ht="199.5" customHeight="1" x14ac:dyDescent="0.2">
      <c r="A23" s="10" t="s">
        <v>71</v>
      </c>
      <c r="B23" s="9" t="s">
        <v>14</v>
      </c>
      <c r="C23" s="9" t="s">
        <v>72</v>
      </c>
      <c r="D23" s="12">
        <f t="shared" si="5"/>
        <v>0</v>
      </c>
      <c r="E23" s="13"/>
      <c r="F23" s="13"/>
      <c r="G23" s="13"/>
      <c r="H23" s="12">
        <f t="shared" si="0"/>
        <v>0</v>
      </c>
      <c r="I23" s="16"/>
      <c r="J23" s="16"/>
      <c r="K23" s="16"/>
      <c r="L23" s="16"/>
      <c r="M23" s="14">
        <f t="shared" si="1"/>
        <v>117.578</v>
      </c>
      <c r="N23" s="16"/>
      <c r="O23" s="16"/>
      <c r="P23" s="16"/>
      <c r="Q23" s="13">
        <v>117.578</v>
      </c>
      <c r="R23" s="14">
        <f t="shared" si="2"/>
        <v>1900</v>
      </c>
      <c r="S23" s="16"/>
      <c r="T23" s="16"/>
      <c r="U23" s="16">
        <v>200</v>
      </c>
      <c r="V23" s="13">
        <v>1700</v>
      </c>
      <c r="W23" s="14">
        <f t="shared" si="3"/>
        <v>2300</v>
      </c>
      <c r="X23" s="16"/>
      <c r="Y23" s="16"/>
      <c r="Z23" s="16">
        <v>600</v>
      </c>
      <c r="AA23" s="13">
        <v>1700</v>
      </c>
      <c r="AB23" s="12">
        <f t="shared" si="4"/>
        <v>4317.5779999999995</v>
      </c>
      <c r="AC23" s="11" t="s">
        <v>73</v>
      </c>
    </row>
    <row r="24" spans="1:29" ht="61.5" customHeight="1" x14ac:dyDescent="0.2">
      <c r="A24" s="10" t="s">
        <v>74</v>
      </c>
      <c r="B24" s="9" t="s">
        <v>75</v>
      </c>
      <c r="C24" s="9" t="s">
        <v>76</v>
      </c>
      <c r="D24" s="12">
        <f t="shared" si="5"/>
        <v>0</v>
      </c>
      <c r="E24" s="13"/>
      <c r="F24" s="13"/>
      <c r="G24" s="13"/>
      <c r="H24" s="12">
        <f t="shared" si="0"/>
        <v>0</v>
      </c>
      <c r="I24" s="16"/>
      <c r="J24" s="16"/>
      <c r="K24" s="16"/>
      <c r="L24" s="13"/>
      <c r="M24" s="14">
        <f t="shared" si="1"/>
        <v>35</v>
      </c>
      <c r="N24" s="13">
        <v>30</v>
      </c>
      <c r="O24" s="13">
        <v>4</v>
      </c>
      <c r="P24" s="13">
        <v>0</v>
      </c>
      <c r="Q24" s="13">
        <v>1</v>
      </c>
      <c r="R24" s="14">
        <f t="shared" si="2"/>
        <v>142</v>
      </c>
      <c r="S24" s="13">
        <v>121</v>
      </c>
      <c r="T24" s="13">
        <v>16</v>
      </c>
      <c r="U24" s="13"/>
      <c r="V24" s="13">
        <v>5</v>
      </c>
      <c r="W24" s="14">
        <f t="shared" si="3"/>
        <v>4706</v>
      </c>
      <c r="X24" s="13">
        <v>4000</v>
      </c>
      <c r="Y24" s="13"/>
      <c r="Z24" s="13">
        <v>532</v>
      </c>
      <c r="AA24" s="13">
        <v>174</v>
      </c>
      <c r="AB24" s="12">
        <f t="shared" si="4"/>
        <v>4883</v>
      </c>
      <c r="AC24" s="11" t="s">
        <v>77</v>
      </c>
    </row>
    <row r="25" spans="1:29" ht="29.45" customHeight="1" x14ac:dyDescent="0.2">
      <c r="A25" s="10" t="s">
        <v>78</v>
      </c>
      <c r="B25" s="9" t="s">
        <v>14</v>
      </c>
      <c r="C25" s="9" t="s">
        <v>79</v>
      </c>
      <c r="D25" s="12">
        <f t="shared" si="5"/>
        <v>0</v>
      </c>
      <c r="E25" s="13"/>
      <c r="F25" s="13"/>
      <c r="G25" s="13"/>
      <c r="H25" s="12">
        <f t="shared" si="0"/>
        <v>0</v>
      </c>
      <c r="I25" s="13"/>
      <c r="J25" s="13"/>
      <c r="K25" s="13"/>
      <c r="L25" s="13"/>
      <c r="M25" s="14">
        <f t="shared" si="1"/>
        <v>0</v>
      </c>
      <c r="N25" s="13"/>
      <c r="O25" s="13"/>
      <c r="P25" s="13"/>
      <c r="Q25" s="13"/>
      <c r="R25" s="14">
        <f>SUM(S25:V25)</f>
        <v>300</v>
      </c>
      <c r="S25" s="13">
        <v>116</v>
      </c>
      <c r="T25" s="13"/>
      <c r="U25" s="13"/>
      <c r="V25" s="13">
        <v>184</v>
      </c>
      <c r="W25" s="14">
        <f t="shared" si="3"/>
        <v>600</v>
      </c>
      <c r="X25" s="13">
        <v>230</v>
      </c>
      <c r="Y25" s="13"/>
      <c r="Z25" s="13"/>
      <c r="AA25" s="13">
        <v>370</v>
      </c>
      <c r="AB25" s="12">
        <f t="shared" si="4"/>
        <v>900</v>
      </c>
      <c r="AC25" s="38" t="s">
        <v>80</v>
      </c>
    </row>
    <row r="26" spans="1:29" ht="25.5" x14ac:dyDescent="0.2">
      <c r="A26" s="10" t="s">
        <v>81</v>
      </c>
      <c r="B26" s="9" t="s">
        <v>14</v>
      </c>
      <c r="C26" s="9" t="s">
        <v>82</v>
      </c>
      <c r="D26" s="12">
        <f t="shared" si="5"/>
        <v>0</v>
      </c>
      <c r="E26" s="13"/>
      <c r="F26" s="13"/>
      <c r="G26" s="13"/>
      <c r="H26" s="12">
        <f t="shared" si="0"/>
        <v>0</v>
      </c>
      <c r="I26" s="13"/>
      <c r="J26" s="13"/>
      <c r="K26" s="13"/>
      <c r="L26" s="13"/>
      <c r="M26" s="14">
        <f t="shared" si="1"/>
        <v>0</v>
      </c>
      <c r="N26" s="13"/>
      <c r="O26" s="13"/>
      <c r="P26" s="13"/>
      <c r="Q26" s="13"/>
      <c r="R26" s="14">
        <f t="shared" si="2"/>
        <v>300</v>
      </c>
      <c r="S26" s="13">
        <v>116</v>
      </c>
      <c r="T26" s="13"/>
      <c r="U26" s="13"/>
      <c r="V26" s="13">
        <v>184</v>
      </c>
      <c r="W26" s="14">
        <f t="shared" si="3"/>
        <v>900</v>
      </c>
      <c r="X26" s="13">
        <v>345</v>
      </c>
      <c r="Y26" s="13"/>
      <c r="Z26" s="13"/>
      <c r="AA26" s="13">
        <v>555</v>
      </c>
      <c r="AB26" s="12">
        <f t="shared" si="4"/>
        <v>1200</v>
      </c>
      <c r="AC26" s="39"/>
    </row>
    <row r="27" spans="1:29" ht="25.5" x14ac:dyDescent="0.2">
      <c r="A27" s="10" t="s">
        <v>83</v>
      </c>
      <c r="B27" s="9" t="s">
        <v>14</v>
      </c>
      <c r="C27" s="9" t="s">
        <v>84</v>
      </c>
      <c r="D27" s="12">
        <f t="shared" si="5"/>
        <v>0</v>
      </c>
      <c r="E27" s="13"/>
      <c r="F27" s="13"/>
      <c r="G27" s="13"/>
      <c r="H27" s="12">
        <f t="shared" si="0"/>
        <v>0</v>
      </c>
      <c r="I27" s="13"/>
      <c r="J27" s="13"/>
      <c r="K27" s="13"/>
      <c r="L27" s="13"/>
      <c r="M27" s="14">
        <f t="shared" si="1"/>
        <v>0</v>
      </c>
      <c r="N27" s="13"/>
      <c r="O27" s="13"/>
      <c r="P27" s="13"/>
      <c r="Q27" s="13"/>
      <c r="R27" s="14">
        <f t="shared" si="2"/>
        <v>0</v>
      </c>
      <c r="S27" s="13"/>
      <c r="T27" s="13"/>
      <c r="U27" s="13"/>
      <c r="V27" s="13"/>
      <c r="W27" s="14">
        <f t="shared" si="3"/>
        <v>530</v>
      </c>
      <c r="X27" s="13">
        <v>205</v>
      </c>
      <c r="Y27" s="13"/>
      <c r="Z27" s="13"/>
      <c r="AA27" s="13">
        <v>325</v>
      </c>
      <c r="AB27" s="12">
        <f t="shared" si="4"/>
        <v>530</v>
      </c>
      <c r="AC27" s="39"/>
    </row>
    <row r="28" spans="1:29" ht="25.5" x14ac:dyDescent="0.2">
      <c r="A28" s="10" t="s">
        <v>85</v>
      </c>
      <c r="B28" s="9" t="s">
        <v>14</v>
      </c>
      <c r="C28" s="9" t="s">
        <v>86</v>
      </c>
      <c r="D28" s="12">
        <f t="shared" si="5"/>
        <v>0</v>
      </c>
      <c r="E28" s="13"/>
      <c r="F28" s="13"/>
      <c r="G28" s="13"/>
      <c r="H28" s="12">
        <f t="shared" si="0"/>
        <v>0</v>
      </c>
      <c r="I28" s="13"/>
      <c r="J28" s="13"/>
      <c r="K28" s="13"/>
      <c r="L28" s="13"/>
      <c r="M28" s="14">
        <f t="shared" si="1"/>
        <v>0</v>
      </c>
      <c r="N28" s="13"/>
      <c r="O28" s="13"/>
      <c r="P28" s="13"/>
      <c r="Q28" s="13"/>
      <c r="R28" s="14">
        <f t="shared" si="2"/>
        <v>0</v>
      </c>
      <c r="S28" s="13"/>
      <c r="T28" s="13"/>
      <c r="U28" s="13"/>
      <c r="V28" s="13"/>
      <c r="W28" s="14">
        <f t="shared" si="3"/>
        <v>400</v>
      </c>
      <c r="X28" s="13">
        <v>155</v>
      </c>
      <c r="Y28" s="13"/>
      <c r="Z28" s="13"/>
      <c r="AA28" s="13">
        <v>245</v>
      </c>
      <c r="AB28" s="12">
        <f t="shared" si="4"/>
        <v>400</v>
      </c>
      <c r="AC28" s="39"/>
    </row>
    <row r="29" spans="1:29" ht="25.5" x14ac:dyDescent="0.2">
      <c r="A29" s="10" t="s">
        <v>87</v>
      </c>
      <c r="B29" s="9" t="s">
        <v>14</v>
      </c>
      <c r="C29" s="9" t="s">
        <v>88</v>
      </c>
      <c r="D29" s="12">
        <f t="shared" si="5"/>
        <v>0</v>
      </c>
      <c r="E29" s="13"/>
      <c r="F29" s="13"/>
      <c r="G29" s="13"/>
      <c r="H29" s="12">
        <f t="shared" si="0"/>
        <v>0</v>
      </c>
      <c r="I29" s="13"/>
      <c r="J29" s="13"/>
      <c r="K29" s="13"/>
      <c r="L29" s="13"/>
      <c r="M29" s="14">
        <f t="shared" si="1"/>
        <v>0</v>
      </c>
      <c r="N29" s="13"/>
      <c r="O29" s="13"/>
      <c r="P29" s="13"/>
      <c r="Q29" s="13"/>
      <c r="R29" s="14">
        <f t="shared" si="2"/>
        <v>0</v>
      </c>
      <c r="S29" s="13"/>
      <c r="T29" s="13"/>
      <c r="U29" s="13"/>
      <c r="V29" s="13"/>
      <c r="W29" s="14">
        <f t="shared" si="3"/>
        <v>500</v>
      </c>
      <c r="X29" s="13">
        <v>194</v>
      </c>
      <c r="Y29" s="13"/>
      <c r="Z29" s="13"/>
      <c r="AA29" s="13">
        <v>306</v>
      </c>
      <c r="AB29" s="12">
        <f t="shared" si="4"/>
        <v>500</v>
      </c>
      <c r="AC29" s="39"/>
    </row>
    <row r="30" spans="1:29" ht="25.5" x14ac:dyDescent="0.2">
      <c r="A30" s="10" t="s">
        <v>89</v>
      </c>
      <c r="B30" s="9" t="s">
        <v>14</v>
      </c>
      <c r="C30" s="9" t="s">
        <v>90</v>
      </c>
      <c r="D30" s="12">
        <f t="shared" si="5"/>
        <v>0</v>
      </c>
      <c r="E30" s="13"/>
      <c r="F30" s="13"/>
      <c r="G30" s="13"/>
      <c r="H30" s="12">
        <f t="shared" si="0"/>
        <v>0</v>
      </c>
      <c r="I30" s="13"/>
      <c r="J30" s="13"/>
      <c r="K30" s="13"/>
      <c r="L30" s="13"/>
      <c r="M30" s="14">
        <f t="shared" si="1"/>
        <v>0</v>
      </c>
      <c r="N30" s="13"/>
      <c r="O30" s="13"/>
      <c r="P30" s="13"/>
      <c r="Q30" s="13"/>
      <c r="R30" s="14">
        <f t="shared" si="2"/>
        <v>0</v>
      </c>
      <c r="S30" s="13"/>
      <c r="T30" s="13"/>
      <c r="U30" s="13"/>
      <c r="V30" s="13"/>
      <c r="W30" s="14">
        <f t="shared" si="3"/>
        <v>260</v>
      </c>
      <c r="X30" s="13">
        <v>110</v>
      </c>
      <c r="Y30" s="13"/>
      <c r="Z30" s="13"/>
      <c r="AA30" s="13">
        <v>150</v>
      </c>
      <c r="AB30" s="12">
        <f t="shared" si="4"/>
        <v>260</v>
      </c>
      <c r="AC30" s="39"/>
    </row>
    <row r="31" spans="1:29" ht="25.5" x14ac:dyDescent="0.2">
      <c r="A31" s="10" t="s">
        <v>91</v>
      </c>
      <c r="B31" s="9" t="s">
        <v>14</v>
      </c>
      <c r="C31" s="9" t="s">
        <v>92</v>
      </c>
      <c r="D31" s="12">
        <f t="shared" si="5"/>
        <v>0</v>
      </c>
      <c r="E31" s="13"/>
      <c r="F31" s="13"/>
      <c r="G31" s="13"/>
      <c r="H31" s="12">
        <f t="shared" si="0"/>
        <v>0</v>
      </c>
      <c r="I31" s="13"/>
      <c r="J31" s="13"/>
      <c r="K31" s="13"/>
      <c r="L31" s="13"/>
      <c r="M31" s="14">
        <f t="shared" si="1"/>
        <v>0</v>
      </c>
      <c r="N31" s="13"/>
      <c r="O31" s="13"/>
      <c r="P31" s="13"/>
      <c r="Q31" s="13"/>
      <c r="R31" s="14">
        <f t="shared" si="2"/>
        <v>0</v>
      </c>
      <c r="S31" s="13"/>
      <c r="T31" s="13"/>
      <c r="U31" s="13"/>
      <c r="V31" s="13"/>
      <c r="W31" s="14">
        <f t="shared" si="3"/>
        <v>450</v>
      </c>
      <c r="X31" s="13">
        <v>175</v>
      </c>
      <c r="Y31" s="13"/>
      <c r="Z31" s="13"/>
      <c r="AA31" s="13">
        <v>275</v>
      </c>
      <c r="AB31" s="12">
        <f t="shared" si="4"/>
        <v>450</v>
      </c>
      <c r="AC31" s="39"/>
    </row>
    <row r="32" spans="1:29" x14ac:dyDescent="0.2">
      <c r="A32" s="10" t="s">
        <v>93</v>
      </c>
      <c r="B32" s="9" t="s">
        <v>14</v>
      </c>
      <c r="C32" s="9" t="s">
        <v>94</v>
      </c>
      <c r="D32" s="12">
        <f t="shared" si="5"/>
        <v>0</v>
      </c>
      <c r="E32" s="13"/>
      <c r="F32" s="13"/>
      <c r="G32" s="13"/>
      <c r="H32" s="12">
        <f t="shared" si="0"/>
        <v>0</v>
      </c>
      <c r="I32" s="13"/>
      <c r="J32" s="13"/>
      <c r="K32" s="13"/>
      <c r="L32" s="13"/>
      <c r="M32" s="14">
        <f t="shared" si="1"/>
        <v>0</v>
      </c>
      <c r="N32" s="13"/>
      <c r="O32" s="13"/>
      <c r="P32" s="13"/>
      <c r="Q32" s="13"/>
      <c r="R32" s="14">
        <f t="shared" si="2"/>
        <v>0</v>
      </c>
      <c r="S32" s="13"/>
      <c r="T32" s="13"/>
      <c r="U32" s="13"/>
      <c r="V32" s="13"/>
      <c r="W32" s="14">
        <f t="shared" si="3"/>
        <v>260</v>
      </c>
      <c r="X32" s="13">
        <v>110</v>
      </c>
      <c r="Y32" s="13"/>
      <c r="Z32" s="13"/>
      <c r="AA32" s="13">
        <v>150</v>
      </c>
      <c r="AB32" s="12">
        <f t="shared" si="4"/>
        <v>260</v>
      </c>
      <c r="AC32" s="40"/>
    </row>
    <row r="33" spans="1:29" ht="32.25" customHeight="1" x14ac:dyDescent="0.2">
      <c r="A33" s="10" t="s">
        <v>95</v>
      </c>
      <c r="B33" s="9" t="s">
        <v>96</v>
      </c>
      <c r="C33" s="9" t="s">
        <v>97</v>
      </c>
      <c r="D33" s="12">
        <f t="shared" si="5"/>
        <v>0</v>
      </c>
      <c r="E33" s="13"/>
      <c r="F33" s="13"/>
      <c r="G33" s="13"/>
      <c r="H33" s="12">
        <f t="shared" si="0"/>
        <v>0</v>
      </c>
      <c r="I33" s="13"/>
      <c r="J33" s="13"/>
      <c r="K33" s="13"/>
      <c r="L33" s="13"/>
      <c r="M33" s="14">
        <f t="shared" si="1"/>
        <v>6.94</v>
      </c>
      <c r="N33" s="13"/>
      <c r="O33" s="13"/>
      <c r="P33" s="13"/>
      <c r="Q33" s="13">
        <v>6.94</v>
      </c>
      <c r="R33" s="14">
        <f t="shared" si="2"/>
        <v>0</v>
      </c>
      <c r="S33" s="13"/>
      <c r="T33" s="13"/>
      <c r="U33" s="13"/>
      <c r="V33" s="13"/>
      <c r="W33" s="14">
        <f t="shared" si="3"/>
        <v>0</v>
      </c>
      <c r="X33" s="13"/>
      <c r="Y33" s="13"/>
      <c r="Z33" s="13"/>
      <c r="AA33" s="13"/>
      <c r="AB33" s="12">
        <f t="shared" si="4"/>
        <v>6.94</v>
      </c>
      <c r="AC33" s="9" t="s">
        <v>98</v>
      </c>
    </row>
    <row r="34" spans="1:29" ht="29.25" customHeight="1" x14ac:dyDescent="0.2">
      <c r="A34" s="10" t="s">
        <v>99</v>
      </c>
      <c r="B34" s="9" t="s">
        <v>14</v>
      </c>
      <c r="C34" s="9" t="s">
        <v>100</v>
      </c>
      <c r="D34" s="12">
        <f t="shared" si="5"/>
        <v>0</v>
      </c>
      <c r="E34" s="13"/>
      <c r="F34" s="13"/>
      <c r="G34" s="13"/>
      <c r="H34" s="12">
        <f t="shared" si="0"/>
        <v>1.9</v>
      </c>
      <c r="I34" s="13"/>
      <c r="J34" s="13"/>
      <c r="K34" s="13"/>
      <c r="L34" s="13">
        <v>1.9</v>
      </c>
      <c r="M34" s="14">
        <f t="shared" si="1"/>
        <v>2.99</v>
      </c>
      <c r="N34" s="13"/>
      <c r="O34" s="13"/>
      <c r="P34" s="13"/>
      <c r="Q34" s="13">
        <v>2.99</v>
      </c>
      <c r="R34" s="14">
        <f t="shared" si="2"/>
        <v>0</v>
      </c>
      <c r="S34" s="13"/>
      <c r="T34" s="13"/>
      <c r="U34" s="13"/>
      <c r="V34" s="13"/>
      <c r="W34" s="14">
        <f t="shared" si="3"/>
        <v>0</v>
      </c>
      <c r="X34" s="13"/>
      <c r="Y34" s="13"/>
      <c r="Z34" s="13"/>
      <c r="AA34" s="13"/>
      <c r="AB34" s="12">
        <f t="shared" si="4"/>
        <v>4.8900000000000006</v>
      </c>
      <c r="AC34" s="9" t="s">
        <v>101</v>
      </c>
    </row>
    <row r="35" spans="1:29" ht="29.25" customHeight="1" x14ac:dyDescent="0.2">
      <c r="A35" s="10" t="s">
        <v>102</v>
      </c>
      <c r="B35" s="9" t="s">
        <v>14</v>
      </c>
      <c r="C35" s="9" t="s">
        <v>103</v>
      </c>
      <c r="D35" s="12">
        <f t="shared" si="5"/>
        <v>0</v>
      </c>
      <c r="E35" s="13"/>
      <c r="F35" s="13"/>
      <c r="G35" s="13"/>
      <c r="H35" s="12">
        <f t="shared" si="0"/>
        <v>0</v>
      </c>
      <c r="I35" s="13"/>
      <c r="J35" s="13"/>
      <c r="K35" s="13"/>
      <c r="L35" s="13"/>
      <c r="M35" s="14">
        <f t="shared" si="1"/>
        <v>2.02</v>
      </c>
      <c r="N35" s="13"/>
      <c r="O35" s="13"/>
      <c r="P35" s="13"/>
      <c r="Q35" s="13">
        <v>2.02</v>
      </c>
      <c r="R35" s="14">
        <f t="shared" si="2"/>
        <v>0</v>
      </c>
      <c r="S35" s="13"/>
      <c r="T35" s="13"/>
      <c r="U35" s="13"/>
      <c r="V35" s="13"/>
      <c r="W35" s="14">
        <f t="shared" si="3"/>
        <v>10</v>
      </c>
      <c r="X35" s="13"/>
      <c r="Y35" s="13"/>
      <c r="Z35" s="13"/>
      <c r="AA35" s="13">
        <v>10</v>
      </c>
      <c r="AB35" s="12">
        <f t="shared" si="4"/>
        <v>12.02</v>
      </c>
      <c r="AC35" s="9" t="s">
        <v>104</v>
      </c>
    </row>
    <row r="36" spans="1:29" ht="46.5" customHeight="1" x14ac:dyDescent="0.2">
      <c r="A36" s="10" t="s">
        <v>105</v>
      </c>
      <c r="B36" s="9" t="s">
        <v>36</v>
      </c>
      <c r="C36" s="9" t="s">
        <v>106</v>
      </c>
      <c r="D36" s="12">
        <f t="shared" si="5"/>
        <v>0</v>
      </c>
      <c r="E36" s="13"/>
      <c r="F36" s="13"/>
      <c r="G36" s="13"/>
      <c r="H36" s="12">
        <f t="shared" si="0"/>
        <v>0</v>
      </c>
      <c r="I36" s="13"/>
      <c r="J36" s="13"/>
      <c r="K36" s="13"/>
      <c r="L36" s="13"/>
      <c r="M36" s="14">
        <f t="shared" si="1"/>
        <v>0</v>
      </c>
      <c r="N36" s="13"/>
      <c r="O36" s="13"/>
      <c r="P36" s="13"/>
      <c r="Q36" s="13"/>
      <c r="R36" s="14">
        <f t="shared" si="2"/>
        <v>0</v>
      </c>
      <c r="S36" s="13"/>
      <c r="T36" s="13"/>
      <c r="U36" s="13"/>
      <c r="V36" s="13"/>
      <c r="W36" s="14">
        <f t="shared" si="3"/>
        <v>125</v>
      </c>
      <c r="X36" s="13"/>
      <c r="Y36" s="13"/>
      <c r="Z36" s="13"/>
      <c r="AA36" s="13">
        <v>125</v>
      </c>
      <c r="AB36" s="12">
        <f t="shared" si="4"/>
        <v>125</v>
      </c>
      <c r="AC36" s="9" t="s">
        <v>107</v>
      </c>
    </row>
    <row r="37" spans="1:29" ht="105.75" customHeight="1" x14ac:dyDescent="0.2">
      <c r="A37" s="10" t="s">
        <v>108</v>
      </c>
      <c r="B37" s="11" t="s">
        <v>18</v>
      </c>
      <c r="C37" s="11" t="s">
        <v>109</v>
      </c>
      <c r="D37" s="12">
        <f t="shared" si="5"/>
        <v>0</v>
      </c>
      <c r="E37" s="16"/>
      <c r="F37" s="16"/>
      <c r="G37" s="16"/>
      <c r="H37" s="12">
        <f t="shared" si="0"/>
        <v>126</v>
      </c>
      <c r="I37" s="16"/>
      <c r="J37" s="16"/>
      <c r="K37" s="16"/>
      <c r="L37" s="16">
        <v>126</v>
      </c>
      <c r="M37" s="14">
        <f t="shared" si="1"/>
        <v>200</v>
      </c>
      <c r="N37" s="16"/>
      <c r="O37" s="16"/>
      <c r="P37" s="16"/>
      <c r="Q37" s="16">
        <v>200</v>
      </c>
      <c r="R37" s="14">
        <f t="shared" si="2"/>
        <v>328</v>
      </c>
      <c r="S37" s="16"/>
      <c r="T37" s="16"/>
      <c r="U37" s="16">
        <v>101.8</v>
      </c>
      <c r="V37" s="16">
        <v>226.2</v>
      </c>
      <c r="W37" s="14">
        <f t="shared" si="3"/>
        <v>280</v>
      </c>
      <c r="X37" s="16"/>
      <c r="Y37" s="16"/>
      <c r="Z37" s="16">
        <v>140</v>
      </c>
      <c r="AA37" s="16">
        <v>140</v>
      </c>
      <c r="AB37" s="12">
        <f t="shared" si="4"/>
        <v>934</v>
      </c>
      <c r="AC37" s="11" t="s">
        <v>110</v>
      </c>
    </row>
    <row r="38" spans="1:29" ht="81" customHeight="1" x14ac:dyDescent="0.2">
      <c r="A38" s="10" t="s">
        <v>111</v>
      </c>
      <c r="B38" s="11" t="s">
        <v>18</v>
      </c>
      <c r="C38" s="11" t="s">
        <v>112</v>
      </c>
      <c r="D38" s="12">
        <f t="shared" si="5"/>
        <v>0</v>
      </c>
      <c r="E38" s="16"/>
      <c r="F38" s="16"/>
      <c r="G38" s="16"/>
      <c r="H38" s="12">
        <f t="shared" si="0"/>
        <v>53.98</v>
      </c>
      <c r="I38" s="13"/>
      <c r="J38" s="16"/>
      <c r="K38" s="16"/>
      <c r="L38" s="13">
        <v>53.98</v>
      </c>
      <c r="M38" s="14">
        <f t="shared" si="1"/>
        <v>0</v>
      </c>
      <c r="N38" s="16"/>
      <c r="O38" s="16"/>
      <c r="P38" s="16"/>
      <c r="Q38" s="16"/>
      <c r="R38" s="14">
        <f t="shared" si="2"/>
        <v>0</v>
      </c>
      <c r="S38" s="16"/>
      <c r="T38" s="16"/>
      <c r="U38" s="16"/>
      <c r="V38" s="16"/>
      <c r="W38" s="14">
        <f t="shared" si="3"/>
        <v>0</v>
      </c>
      <c r="X38" s="16"/>
      <c r="Y38" s="16"/>
      <c r="Z38" s="16"/>
      <c r="AA38" s="16"/>
      <c r="AB38" s="12">
        <f t="shared" si="4"/>
        <v>53.98</v>
      </c>
      <c r="AC38" s="9" t="s">
        <v>113</v>
      </c>
    </row>
    <row r="39" spans="1:29" ht="55.5" customHeight="1" x14ac:dyDescent="0.2">
      <c r="A39" s="10" t="s">
        <v>114</v>
      </c>
      <c r="B39" s="11" t="s">
        <v>18</v>
      </c>
      <c r="C39" s="11" t="s">
        <v>115</v>
      </c>
      <c r="D39" s="12">
        <f t="shared" si="5"/>
        <v>0</v>
      </c>
      <c r="E39" s="16"/>
      <c r="F39" s="16"/>
      <c r="G39" s="16"/>
      <c r="H39" s="12">
        <f t="shared" si="0"/>
        <v>100</v>
      </c>
      <c r="I39" s="16"/>
      <c r="J39" s="16"/>
      <c r="K39" s="16"/>
      <c r="L39" s="16">
        <v>100</v>
      </c>
      <c r="M39" s="14">
        <f t="shared" si="1"/>
        <v>0</v>
      </c>
      <c r="N39" s="16"/>
      <c r="O39" s="16"/>
      <c r="P39" s="16"/>
      <c r="Q39" s="16"/>
      <c r="R39" s="14">
        <f t="shared" si="2"/>
        <v>0</v>
      </c>
      <c r="S39" s="16"/>
      <c r="T39" s="16"/>
      <c r="U39" s="16"/>
      <c r="V39" s="16"/>
      <c r="W39" s="14">
        <f t="shared" si="3"/>
        <v>0</v>
      </c>
      <c r="X39" s="16"/>
      <c r="Y39" s="16"/>
      <c r="Z39" s="16"/>
      <c r="AA39" s="16"/>
      <c r="AB39" s="12">
        <f t="shared" si="4"/>
        <v>100</v>
      </c>
      <c r="AC39" s="11" t="s">
        <v>116</v>
      </c>
    </row>
    <row r="40" spans="1:29" x14ac:dyDescent="0.2">
      <c r="A40" s="10" t="s">
        <v>117</v>
      </c>
      <c r="B40" s="9" t="s">
        <v>118</v>
      </c>
      <c r="C40" s="7" t="s">
        <v>119</v>
      </c>
      <c r="D40" s="12">
        <f t="shared" si="5"/>
        <v>0</v>
      </c>
      <c r="E40" s="16"/>
      <c r="F40" s="16"/>
      <c r="G40" s="16"/>
      <c r="H40" s="12">
        <f t="shared" si="0"/>
        <v>52.99</v>
      </c>
      <c r="I40" s="16"/>
      <c r="J40" s="16"/>
      <c r="K40" s="16"/>
      <c r="L40" s="16">
        <v>52.99</v>
      </c>
      <c r="M40" s="14">
        <f t="shared" si="1"/>
        <v>0</v>
      </c>
      <c r="N40" s="16"/>
      <c r="O40" s="16"/>
      <c r="P40" s="16"/>
      <c r="Q40" s="13"/>
      <c r="R40" s="14">
        <f t="shared" si="2"/>
        <v>0</v>
      </c>
      <c r="S40" s="16"/>
      <c r="T40" s="16"/>
      <c r="U40" s="16"/>
      <c r="V40" s="16"/>
      <c r="W40" s="14">
        <f t="shared" si="3"/>
        <v>0</v>
      </c>
      <c r="X40" s="16"/>
      <c r="Y40" s="16"/>
      <c r="Z40" s="16"/>
      <c r="AA40" s="16"/>
      <c r="AB40" s="12">
        <f t="shared" si="4"/>
        <v>52.99</v>
      </c>
      <c r="AC40" s="7" t="s">
        <v>120</v>
      </c>
    </row>
    <row r="41" spans="1:29" ht="20.25" customHeight="1" x14ac:dyDescent="0.2">
      <c r="A41" s="10" t="s">
        <v>121</v>
      </c>
      <c r="B41" s="9" t="s">
        <v>18</v>
      </c>
      <c r="C41" s="7" t="s">
        <v>122</v>
      </c>
      <c r="D41" s="12">
        <f t="shared" si="5"/>
        <v>0</v>
      </c>
      <c r="E41" s="16"/>
      <c r="F41" s="16"/>
      <c r="G41" s="16"/>
      <c r="H41" s="12">
        <f t="shared" si="0"/>
        <v>0</v>
      </c>
      <c r="I41" s="16"/>
      <c r="J41" s="16"/>
      <c r="K41" s="16"/>
      <c r="L41" s="16"/>
      <c r="M41" s="14">
        <f t="shared" si="1"/>
        <v>88.52</v>
      </c>
      <c r="N41" s="16"/>
      <c r="O41" s="16"/>
      <c r="P41" s="16"/>
      <c r="Q41" s="13">
        <v>88.52</v>
      </c>
      <c r="R41" s="14">
        <f t="shared" si="2"/>
        <v>5.5</v>
      </c>
      <c r="S41" s="16"/>
      <c r="T41" s="16"/>
      <c r="U41" s="16"/>
      <c r="V41" s="16">
        <v>5.5</v>
      </c>
      <c r="W41" s="14">
        <f t="shared" si="3"/>
        <v>0</v>
      </c>
      <c r="X41" s="16"/>
      <c r="Y41" s="16"/>
      <c r="Z41" s="16"/>
      <c r="AA41" s="16"/>
      <c r="AB41" s="12">
        <f t="shared" si="4"/>
        <v>94.02</v>
      </c>
      <c r="AC41" s="9" t="s">
        <v>123</v>
      </c>
    </row>
    <row r="42" spans="1:29" ht="31.5" customHeight="1" x14ac:dyDescent="0.2">
      <c r="A42" s="10" t="s">
        <v>124</v>
      </c>
      <c r="B42" s="9" t="s">
        <v>18</v>
      </c>
      <c r="C42" s="7" t="s">
        <v>125</v>
      </c>
      <c r="D42" s="12">
        <f t="shared" si="5"/>
        <v>0</v>
      </c>
      <c r="E42" s="16"/>
      <c r="F42" s="16"/>
      <c r="G42" s="16"/>
      <c r="H42" s="12">
        <f t="shared" si="0"/>
        <v>0</v>
      </c>
      <c r="I42" s="16"/>
      <c r="J42" s="16"/>
      <c r="K42" s="16"/>
      <c r="L42" s="16"/>
      <c r="M42" s="14">
        <f t="shared" si="1"/>
        <v>0</v>
      </c>
      <c r="N42" s="16"/>
      <c r="O42" s="16"/>
      <c r="P42" s="16"/>
      <c r="Q42" s="16"/>
      <c r="R42" s="14">
        <f t="shared" si="2"/>
        <v>70</v>
      </c>
      <c r="S42" s="16"/>
      <c r="T42" s="16"/>
      <c r="U42" s="16"/>
      <c r="V42" s="13">
        <v>70</v>
      </c>
      <c r="W42" s="14">
        <f t="shared" si="3"/>
        <v>0</v>
      </c>
      <c r="X42" s="16"/>
      <c r="Y42" s="16"/>
      <c r="Z42" s="16"/>
      <c r="AA42" s="16"/>
      <c r="AB42" s="12">
        <f t="shared" si="4"/>
        <v>70</v>
      </c>
      <c r="AC42" s="9" t="s">
        <v>126</v>
      </c>
    </row>
    <row r="43" spans="1:29" x14ac:dyDescent="0.2">
      <c r="A43" s="10" t="s">
        <v>127</v>
      </c>
      <c r="B43" s="9" t="s">
        <v>36</v>
      </c>
      <c r="C43" s="7" t="s">
        <v>128</v>
      </c>
      <c r="D43" s="12">
        <f t="shared" si="5"/>
        <v>0</v>
      </c>
      <c r="E43" s="16"/>
      <c r="F43" s="16"/>
      <c r="G43" s="16"/>
      <c r="H43" s="12">
        <f t="shared" si="0"/>
        <v>89.01</v>
      </c>
      <c r="I43" s="13"/>
      <c r="J43" s="13"/>
      <c r="K43" s="13"/>
      <c r="L43" s="13">
        <v>89.01</v>
      </c>
      <c r="M43" s="14">
        <f t="shared" si="1"/>
        <v>0</v>
      </c>
      <c r="N43" s="13"/>
      <c r="O43" s="13"/>
      <c r="P43" s="13"/>
      <c r="Q43" s="13"/>
      <c r="R43" s="14">
        <f t="shared" si="2"/>
        <v>0</v>
      </c>
      <c r="S43" s="16"/>
      <c r="T43" s="16"/>
      <c r="U43" s="16"/>
      <c r="V43" s="16"/>
      <c r="W43" s="14">
        <f t="shared" si="3"/>
        <v>0</v>
      </c>
      <c r="X43" s="16"/>
      <c r="Y43" s="16"/>
      <c r="Z43" s="16"/>
      <c r="AA43" s="16"/>
      <c r="AB43" s="12">
        <f t="shared" si="4"/>
        <v>89.01</v>
      </c>
      <c r="AC43" s="7"/>
    </row>
    <row r="44" spans="1:29" ht="90" customHeight="1" x14ac:dyDescent="0.2">
      <c r="A44" s="10" t="s">
        <v>129</v>
      </c>
      <c r="B44" s="9" t="s">
        <v>36</v>
      </c>
      <c r="C44" s="7" t="s">
        <v>130</v>
      </c>
      <c r="D44" s="12">
        <f t="shared" si="5"/>
        <v>0</v>
      </c>
      <c r="E44" s="16"/>
      <c r="F44" s="16"/>
      <c r="G44" s="16"/>
      <c r="H44" s="12">
        <f t="shared" si="0"/>
        <v>0</v>
      </c>
      <c r="I44" s="16"/>
      <c r="J44" s="16"/>
      <c r="K44" s="16"/>
      <c r="L44" s="16"/>
      <c r="M44" s="14">
        <f t="shared" si="1"/>
        <v>0</v>
      </c>
      <c r="N44" s="16"/>
      <c r="O44" s="16"/>
      <c r="P44" s="16"/>
      <c r="Q44" s="13"/>
      <c r="R44" s="14">
        <f t="shared" si="2"/>
        <v>320</v>
      </c>
      <c r="S44" s="16"/>
      <c r="T44" s="16"/>
      <c r="U44" s="16"/>
      <c r="V44" s="16">
        <v>320</v>
      </c>
      <c r="W44" s="14">
        <f t="shared" si="3"/>
        <v>0</v>
      </c>
      <c r="X44" s="16"/>
      <c r="Y44" s="16"/>
      <c r="Z44" s="16"/>
      <c r="AA44" s="13"/>
      <c r="AB44" s="12">
        <f t="shared" si="4"/>
        <v>320</v>
      </c>
      <c r="AC44" s="9" t="s">
        <v>195</v>
      </c>
    </row>
    <row r="45" spans="1:29" x14ac:dyDescent="0.2">
      <c r="A45" s="10" t="s">
        <v>131</v>
      </c>
      <c r="B45" s="9" t="s">
        <v>36</v>
      </c>
      <c r="C45" s="7" t="s">
        <v>132</v>
      </c>
      <c r="D45" s="12">
        <f t="shared" si="5"/>
        <v>0</v>
      </c>
      <c r="E45" s="16"/>
      <c r="F45" s="16"/>
      <c r="G45" s="16"/>
      <c r="H45" s="12">
        <f t="shared" si="0"/>
        <v>0</v>
      </c>
      <c r="I45" s="16"/>
      <c r="J45" s="16"/>
      <c r="K45" s="16"/>
      <c r="L45" s="16"/>
      <c r="M45" s="14">
        <f t="shared" si="1"/>
        <v>37.799999999999997</v>
      </c>
      <c r="N45" s="13">
        <v>8</v>
      </c>
      <c r="O45" s="16"/>
      <c r="P45" s="16"/>
      <c r="Q45" s="13">
        <v>29.8</v>
      </c>
      <c r="R45" s="14">
        <f t="shared" si="2"/>
        <v>0</v>
      </c>
      <c r="S45" s="16"/>
      <c r="T45" s="16"/>
      <c r="U45" s="16"/>
      <c r="V45" s="13"/>
      <c r="W45" s="14">
        <f t="shared" si="3"/>
        <v>44</v>
      </c>
      <c r="X45" s="16">
        <v>4</v>
      </c>
      <c r="Y45" s="16"/>
      <c r="Z45" s="16"/>
      <c r="AA45" s="16">
        <v>40</v>
      </c>
      <c r="AB45" s="12">
        <f t="shared" si="4"/>
        <v>81.8</v>
      </c>
      <c r="AC45" s="9" t="s">
        <v>133</v>
      </c>
    </row>
    <row r="46" spans="1:29" x14ac:dyDescent="0.2">
      <c r="A46" s="10" t="s">
        <v>134</v>
      </c>
      <c r="B46" s="9" t="s">
        <v>36</v>
      </c>
      <c r="C46" s="9" t="s">
        <v>135</v>
      </c>
      <c r="D46" s="12">
        <f t="shared" si="5"/>
        <v>0</v>
      </c>
      <c r="E46" s="16"/>
      <c r="F46" s="16"/>
      <c r="G46" s="16"/>
      <c r="H46" s="12">
        <f t="shared" si="0"/>
        <v>0</v>
      </c>
      <c r="I46" s="16"/>
      <c r="J46" s="16"/>
      <c r="K46" s="16"/>
      <c r="L46" s="16"/>
      <c r="M46" s="14">
        <f t="shared" si="1"/>
        <v>0</v>
      </c>
      <c r="N46" s="16"/>
      <c r="O46" s="16"/>
      <c r="P46" s="16"/>
      <c r="Q46" s="16"/>
      <c r="R46" s="14">
        <f t="shared" si="2"/>
        <v>175</v>
      </c>
      <c r="S46" s="16"/>
      <c r="T46" s="16"/>
      <c r="U46" s="16"/>
      <c r="V46" s="13">
        <v>175</v>
      </c>
      <c r="W46" s="14">
        <f t="shared" si="3"/>
        <v>0</v>
      </c>
      <c r="X46" s="16"/>
      <c r="Y46" s="16"/>
      <c r="Z46" s="16"/>
      <c r="AA46" s="16"/>
      <c r="AB46" s="12">
        <f t="shared" si="4"/>
        <v>175</v>
      </c>
      <c r="AC46" s="22" t="s">
        <v>136</v>
      </c>
    </row>
    <row r="47" spans="1:29" ht="60" customHeight="1" x14ac:dyDescent="0.2">
      <c r="A47" s="10" t="s">
        <v>137</v>
      </c>
      <c r="B47" s="9" t="s">
        <v>36</v>
      </c>
      <c r="C47" s="23" t="s">
        <v>138</v>
      </c>
      <c r="D47" s="12">
        <f t="shared" si="5"/>
        <v>0</v>
      </c>
      <c r="E47" s="16"/>
      <c r="F47" s="16"/>
      <c r="G47" s="16"/>
      <c r="H47" s="12">
        <f t="shared" si="0"/>
        <v>0</v>
      </c>
      <c r="I47" s="16"/>
      <c r="J47" s="16"/>
      <c r="K47" s="16"/>
      <c r="L47" s="16"/>
      <c r="M47" s="14">
        <f t="shared" si="1"/>
        <v>0</v>
      </c>
      <c r="N47" s="16"/>
      <c r="O47" s="16"/>
      <c r="P47" s="16"/>
      <c r="Q47" s="13"/>
      <c r="R47" s="14">
        <f t="shared" si="2"/>
        <v>2</v>
      </c>
      <c r="S47" s="16"/>
      <c r="T47" s="16"/>
      <c r="U47" s="16"/>
      <c r="V47" s="16">
        <v>2</v>
      </c>
      <c r="W47" s="14">
        <f t="shared" si="3"/>
        <v>30</v>
      </c>
      <c r="X47" s="16"/>
      <c r="Y47" s="16"/>
      <c r="Z47" s="16"/>
      <c r="AA47" s="16">
        <v>30</v>
      </c>
      <c r="AB47" s="12">
        <f t="shared" si="4"/>
        <v>32</v>
      </c>
      <c r="AC47" s="9" t="s">
        <v>139</v>
      </c>
    </row>
    <row r="48" spans="1:29" ht="30.6" customHeight="1" x14ac:dyDescent="0.2">
      <c r="A48" s="10" t="s">
        <v>140</v>
      </c>
      <c r="B48" s="9" t="s">
        <v>118</v>
      </c>
      <c r="C48" s="9" t="s">
        <v>141</v>
      </c>
      <c r="D48" s="12">
        <f t="shared" si="5"/>
        <v>0</v>
      </c>
      <c r="E48" s="16"/>
      <c r="F48" s="16"/>
      <c r="G48" s="16"/>
      <c r="H48" s="12">
        <f t="shared" si="0"/>
        <v>4</v>
      </c>
      <c r="I48" s="16"/>
      <c r="J48" s="16"/>
      <c r="K48" s="16"/>
      <c r="L48" s="16">
        <v>4</v>
      </c>
      <c r="M48" s="14">
        <f t="shared" si="1"/>
        <v>0</v>
      </c>
      <c r="N48" s="16"/>
      <c r="O48" s="16"/>
      <c r="P48" s="16"/>
      <c r="Q48" s="16"/>
      <c r="R48" s="14">
        <f t="shared" si="2"/>
        <v>0</v>
      </c>
      <c r="S48" s="16"/>
      <c r="T48" s="16"/>
      <c r="U48" s="16"/>
      <c r="V48" s="16"/>
      <c r="W48" s="14">
        <f t="shared" si="3"/>
        <v>0</v>
      </c>
      <c r="X48" s="16"/>
      <c r="Y48" s="16"/>
      <c r="Z48" s="16"/>
      <c r="AA48" s="16"/>
      <c r="AB48" s="12">
        <f t="shared" si="4"/>
        <v>4</v>
      </c>
      <c r="AC48" s="7" t="s">
        <v>142</v>
      </c>
    </row>
    <row r="49" spans="1:29" ht="51" customHeight="1" x14ac:dyDescent="0.2">
      <c r="A49" s="10" t="s">
        <v>143</v>
      </c>
      <c r="B49" s="9" t="s">
        <v>144</v>
      </c>
      <c r="C49" s="11" t="s">
        <v>29</v>
      </c>
      <c r="D49" s="12">
        <f t="shared" si="5"/>
        <v>0</v>
      </c>
      <c r="E49" s="16"/>
      <c r="F49" s="16"/>
      <c r="G49" s="16"/>
      <c r="H49" s="12">
        <f t="shared" si="0"/>
        <v>91.96</v>
      </c>
      <c r="I49" s="13"/>
      <c r="J49" s="16"/>
      <c r="K49" s="16"/>
      <c r="L49" s="13">
        <v>91.96</v>
      </c>
      <c r="M49" s="14">
        <f t="shared" si="1"/>
        <v>90</v>
      </c>
      <c r="N49" s="16"/>
      <c r="O49" s="16"/>
      <c r="P49" s="16"/>
      <c r="Q49" s="16">
        <v>90</v>
      </c>
      <c r="R49" s="14">
        <f t="shared" si="2"/>
        <v>0</v>
      </c>
      <c r="S49" s="16"/>
      <c r="T49" s="16"/>
      <c r="U49" s="16"/>
      <c r="V49" s="16"/>
      <c r="W49" s="14">
        <f t="shared" si="3"/>
        <v>0</v>
      </c>
      <c r="X49" s="16"/>
      <c r="Y49" s="16"/>
      <c r="Z49" s="16"/>
      <c r="AA49" s="16"/>
      <c r="AB49" s="12">
        <f t="shared" si="4"/>
        <v>181.95999999999998</v>
      </c>
      <c r="AC49" s="11" t="s">
        <v>145</v>
      </c>
    </row>
    <row r="50" spans="1:29" ht="42.75" customHeight="1" x14ac:dyDescent="0.2">
      <c r="A50" s="10" t="s">
        <v>146</v>
      </c>
      <c r="B50" s="9" t="s">
        <v>144</v>
      </c>
      <c r="C50" s="24" t="s">
        <v>147</v>
      </c>
      <c r="D50" s="12">
        <f t="shared" si="5"/>
        <v>0</v>
      </c>
      <c r="E50" s="16"/>
      <c r="F50" s="16"/>
      <c r="G50" s="16"/>
      <c r="H50" s="12">
        <f t="shared" si="0"/>
        <v>0</v>
      </c>
      <c r="I50" s="16"/>
      <c r="J50" s="16"/>
      <c r="K50" s="16"/>
      <c r="L50" s="13"/>
      <c r="M50" s="14">
        <f t="shared" si="1"/>
        <v>54.96</v>
      </c>
      <c r="N50" s="16"/>
      <c r="O50" s="16"/>
      <c r="P50" s="16"/>
      <c r="Q50" s="16">
        <v>54.96</v>
      </c>
      <c r="R50" s="14">
        <f t="shared" si="2"/>
        <v>0</v>
      </c>
      <c r="S50" s="16"/>
      <c r="T50" s="16"/>
      <c r="U50" s="16"/>
      <c r="V50" s="16"/>
      <c r="W50" s="14">
        <f t="shared" si="3"/>
        <v>0</v>
      </c>
      <c r="X50" s="16"/>
      <c r="Y50" s="16"/>
      <c r="Z50" s="16"/>
      <c r="AA50" s="16"/>
      <c r="AB50" s="12">
        <f t="shared" si="4"/>
        <v>54.96</v>
      </c>
      <c r="AC50" s="9" t="s">
        <v>148</v>
      </c>
    </row>
    <row r="51" spans="1:29" ht="39" customHeight="1" x14ac:dyDescent="0.2">
      <c r="A51" s="10" t="s">
        <v>149</v>
      </c>
      <c r="B51" s="9" t="s">
        <v>118</v>
      </c>
      <c r="C51" s="11" t="s">
        <v>150</v>
      </c>
      <c r="D51" s="12">
        <f t="shared" si="5"/>
        <v>0</v>
      </c>
      <c r="E51" s="16"/>
      <c r="F51" s="16"/>
      <c r="G51" s="16"/>
      <c r="H51" s="12">
        <f t="shared" si="0"/>
        <v>9.31</v>
      </c>
      <c r="I51" s="16"/>
      <c r="J51" s="16"/>
      <c r="K51" s="16"/>
      <c r="L51" s="13">
        <v>9.31</v>
      </c>
      <c r="M51" s="14">
        <f t="shared" si="1"/>
        <v>0</v>
      </c>
      <c r="N51" s="16"/>
      <c r="O51" s="16"/>
      <c r="P51" s="16"/>
      <c r="Q51" s="16"/>
      <c r="R51" s="14">
        <f t="shared" si="2"/>
        <v>30</v>
      </c>
      <c r="S51" s="16"/>
      <c r="T51" s="16"/>
      <c r="U51" s="16"/>
      <c r="V51" s="16">
        <v>30</v>
      </c>
      <c r="W51" s="14">
        <f t="shared" si="3"/>
        <v>0</v>
      </c>
      <c r="X51" s="16"/>
      <c r="Y51" s="16"/>
      <c r="Z51" s="16"/>
      <c r="AA51" s="16"/>
      <c r="AB51" s="12">
        <f t="shared" si="4"/>
        <v>39.31</v>
      </c>
      <c r="AC51" s="9" t="s">
        <v>151</v>
      </c>
    </row>
    <row r="52" spans="1:29" ht="38.25" customHeight="1" x14ac:dyDescent="0.2">
      <c r="A52" s="10" t="s">
        <v>152</v>
      </c>
      <c r="B52" s="9" t="s">
        <v>118</v>
      </c>
      <c r="C52" s="24" t="s">
        <v>153</v>
      </c>
      <c r="D52" s="12">
        <v>0</v>
      </c>
      <c r="E52" s="16"/>
      <c r="F52" s="16"/>
      <c r="G52" s="16"/>
      <c r="H52" s="12">
        <v>0</v>
      </c>
      <c r="I52" s="16"/>
      <c r="J52" s="16"/>
      <c r="K52" s="16"/>
      <c r="L52" s="13"/>
      <c r="M52" s="14">
        <v>0</v>
      </c>
      <c r="N52" s="16"/>
      <c r="O52" s="16"/>
      <c r="P52" s="16"/>
      <c r="Q52" s="16"/>
      <c r="R52" s="14">
        <v>25</v>
      </c>
      <c r="S52" s="16"/>
      <c r="T52" s="16"/>
      <c r="U52" s="16"/>
      <c r="V52" s="16">
        <v>25</v>
      </c>
      <c r="W52" s="14">
        <v>0</v>
      </c>
      <c r="X52" s="16"/>
      <c r="Y52" s="16"/>
      <c r="Z52" s="16"/>
      <c r="AA52" s="16"/>
      <c r="AB52" s="12">
        <v>25</v>
      </c>
      <c r="AC52" s="9" t="s">
        <v>154</v>
      </c>
    </row>
    <row r="53" spans="1:29" ht="48" customHeight="1" x14ac:dyDescent="0.2">
      <c r="A53" s="10" t="s">
        <v>155</v>
      </c>
      <c r="B53" s="9" t="s">
        <v>156</v>
      </c>
      <c r="C53" s="7" t="s">
        <v>157</v>
      </c>
      <c r="D53" s="12">
        <f t="shared" si="5"/>
        <v>0</v>
      </c>
      <c r="E53" s="16"/>
      <c r="F53" s="16"/>
      <c r="G53" s="16"/>
      <c r="H53" s="12">
        <f t="shared" si="0"/>
        <v>41.02</v>
      </c>
      <c r="I53" s="16"/>
      <c r="J53" s="16"/>
      <c r="K53" s="16"/>
      <c r="L53" s="13">
        <v>41.02</v>
      </c>
      <c r="M53" s="14">
        <f t="shared" si="1"/>
        <v>0</v>
      </c>
      <c r="N53" s="16"/>
      <c r="O53" s="16"/>
      <c r="P53" s="16"/>
      <c r="Q53" s="16"/>
      <c r="R53" s="14">
        <f t="shared" si="2"/>
        <v>0</v>
      </c>
      <c r="S53" s="16"/>
      <c r="T53" s="16"/>
      <c r="U53" s="16"/>
      <c r="V53" s="16"/>
      <c r="W53" s="14">
        <f t="shared" si="3"/>
        <v>0</v>
      </c>
      <c r="X53" s="16"/>
      <c r="Y53" s="16"/>
      <c r="Z53" s="16"/>
      <c r="AA53" s="16"/>
      <c r="AB53" s="12">
        <f t="shared" si="4"/>
        <v>41.02</v>
      </c>
      <c r="AC53" s="9" t="s">
        <v>158</v>
      </c>
    </row>
    <row r="54" spans="1:29" ht="36" customHeight="1" x14ac:dyDescent="0.2">
      <c r="A54" s="10" t="s">
        <v>159</v>
      </c>
      <c r="B54" s="9" t="s">
        <v>156</v>
      </c>
      <c r="C54" s="7" t="s">
        <v>160</v>
      </c>
      <c r="D54" s="12">
        <f t="shared" si="5"/>
        <v>0</v>
      </c>
      <c r="E54" s="16"/>
      <c r="F54" s="16"/>
      <c r="G54" s="16"/>
      <c r="H54" s="12">
        <f t="shared" si="0"/>
        <v>70</v>
      </c>
      <c r="I54" s="16"/>
      <c r="J54" s="16"/>
      <c r="K54" s="13"/>
      <c r="L54" s="13">
        <v>70</v>
      </c>
      <c r="M54" s="14">
        <f t="shared" si="1"/>
        <v>0</v>
      </c>
      <c r="N54" s="16"/>
      <c r="O54" s="16"/>
      <c r="P54" s="16"/>
      <c r="Q54" s="16"/>
      <c r="R54" s="14">
        <f t="shared" si="2"/>
        <v>0</v>
      </c>
      <c r="S54" s="16"/>
      <c r="T54" s="16"/>
      <c r="U54" s="16"/>
      <c r="V54" s="16"/>
      <c r="W54" s="14">
        <f t="shared" si="3"/>
        <v>0</v>
      </c>
      <c r="X54" s="16"/>
      <c r="Y54" s="16"/>
      <c r="Z54" s="16"/>
      <c r="AA54" s="16"/>
      <c r="AB54" s="12">
        <f t="shared" si="4"/>
        <v>70</v>
      </c>
      <c r="AC54" s="9" t="s">
        <v>161</v>
      </c>
    </row>
    <row r="55" spans="1:29" ht="114.75" customHeight="1" x14ac:dyDescent="0.2">
      <c r="A55" s="10" t="s">
        <v>162</v>
      </c>
      <c r="B55" s="11" t="s">
        <v>156</v>
      </c>
      <c r="C55" s="11" t="s">
        <v>163</v>
      </c>
      <c r="D55" s="12">
        <f t="shared" si="5"/>
        <v>0</v>
      </c>
      <c r="E55" s="16"/>
      <c r="F55" s="16"/>
      <c r="G55" s="16"/>
      <c r="H55" s="12">
        <f t="shared" si="0"/>
        <v>7.07</v>
      </c>
      <c r="I55" s="16"/>
      <c r="J55" s="16"/>
      <c r="K55" s="16"/>
      <c r="L55" s="13">
        <v>7.07</v>
      </c>
      <c r="M55" s="14">
        <f t="shared" si="1"/>
        <v>10</v>
      </c>
      <c r="N55" s="16"/>
      <c r="O55" s="16"/>
      <c r="P55" s="16"/>
      <c r="Q55" s="16">
        <v>10</v>
      </c>
      <c r="R55" s="14">
        <f t="shared" si="2"/>
        <v>75</v>
      </c>
      <c r="S55" s="16"/>
      <c r="T55" s="16"/>
      <c r="U55" s="16"/>
      <c r="V55" s="13">
        <v>75</v>
      </c>
      <c r="W55" s="14">
        <f t="shared" si="3"/>
        <v>75</v>
      </c>
      <c r="X55" s="16"/>
      <c r="Y55" s="16"/>
      <c r="Z55" s="16"/>
      <c r="AA55" s="16">
        <v>75</v>
      </c>
      <c r="AB55" s="12">
        <f t="shared" si="4"/>
        <v>167.07</v>
      </c>
      <c r="AC55" s="11" t="s">
        <v>164</v>
      </c>
    </row>
    <row r="56" spans="1:29" ht="34.5" customHeight="1" x14ac:dyDescent="0.2">
      <c r="A56" s="10" t="s">
        <v>165</v>
      </c>
      <c r="B56" s="11" t="s">
        <v>166</v>
      </c>
      <c r="C56" s="11" t="s">
        <v>167</v>
      </c>
      <c r="D56" s="12">
        <f t="shared" si="5"/>
        <v>0</v>
      </c>
      <c r="E56" s="16"/>
      <c r="F56" s="16"/>
      <c r="G56" s="16"/>
      <c r="H56" s="12">
        <f t="shared" si="0"/>
        <v>7.9</v>
      </c>
      <c r="I56" s="16"/>
      <c r="J56" s="16"/>
      <c r="K56" s="16"/>
      <c r="L56" s="13">
        <v>7.9</v>
      </c>
      <c r="M56" s="14">
        <f t="shared" si="1"/>
        <v>52.23</v>
      </c>
      <c r="N56" s="16"/>
      <c r="O56" s="16"/>
      <c r="P56" s="16"/>
      <c r="Q56" s="13">
        <v>52.23</v>
      </c>
      <c r="R56" s="14">
        <f t="shared" si="2"/>
        <v>42</v>
      </c>
      <c r="S56" s="16"/>
      <c r="T56" s="16"/>
      <c r="U56" s="16"/>
      <c r="V56" s="16">
        <v>42</v>
      </c>
      <c r="W56" s="14">
        <f t="shared" si="3"/>
        <v>10</v>
      </c>
      <c r="X56" s="16"/>
      <c r="Y56" s="16"/>
      <c r="Z56" s="16"/>
      <c r="AA56" s="16">
        <v>10</v>
      </c>
      <c r="AB56" s="12">
        <f t="shared" si="4"/>
        <v>112.13</v>
      </c>
      <c r="AC56" s="11" t="s">
        <v>168</v>
      </c>
    </row>
    <row r="57" spans="1:29" ht="33" customHeight="1" x14ac:dyDescent="0.2">
      <c r="A57" s="10" t="s">
        <v>169</v>
      </c>
      <c r="B57" s="11" t="s">
        <v>36</v>
      </c>
      <c r="C57" s="11" t="s">
        <v>170</v>
      </c>
      <c r="D57" s="12">
        <f t="shared" si="5"/>
        <v>0</v>
      </c>
      <c r="E57" s="16"/>
      <c r="F57" s="16"/>
      <c r="G57" s="16"/>
      <c r="H57" s="12">
        <f t="shared" si="0"/>
        <v>0</v>
      </c>
      <c r="I57" s="16"/>
      <c r="J57" s="16"/>
      <c r="K57" s="16"/>
      <c r="L57" s="16"/>
      <c r="M57" s="14">
        <f t="shared" si="1"/>
        <v>4</v>
      </c>
      <c r="N57" s="16"/>
      <c r="O57" s="16"/>
      <c r="P57" s="16"/>
      <c r="Q57" s="16">
        <v>4</v>
      </c>
      <c r="R57" s="14">
        <f t="shared" si="2"/>
        <v>4</v>
      </c>
      <c r="S57" s="16"/>
      <c r="T57" s="16"/>
      <c r="U57" s="16"/>
      <c r="V57" s="16">
        <v>4</v>
      </c>
      <c r="W57" s="14">
        <f t="shared" si="3"/>
        <v>40</v>
      </c>
      <c r="X57" s="16"/>
      <c r="Y57" s="16"/>
      <c r="Z57" s="16"/>
      <c r="AA57" s="16">
        <v>40</v>
      </c>
      <c r="AB57" s="12">
        <f t="shared" si="4"/>
        <v>48</v>
      </c>
      <c r="AC57" s="11" t="s">
        <v>171</v>
      </c>
    </row>
    <row r="58" spans="1:29" ht="36.75" customHeight="1" x14ac:dyDescent="0.2">
      <c r="A58" s="10" t="s">
        <v>172</v>
      </c>
      <c r="B58" s="9" t="s">
        <v>144</v>
      </c>
      <c r="C58" s="11" t="s">
        <v>173</v>
      </c>
      <c r="D58" s="12">
        <f t="shared" si="5"/>
        <v>0</v>
      </c>
      <c r="E58" s="16"/>
      <c r="F58" s="16"/>
      <c r="G58" s="16"/>
      <c r="H58" s="12">
        <f t="shared" si="0"/>
        <v>10</v>
      </c>
      <c r="I58" s="16"/>
      <c r="J58" s="16"/>
      <c r="K58" s="16"/>
      <c r="L58" s="16">
        <v>10</v>
      </c>
      <c r="M58" s="14">
        <f t="shared" si="1"/>
        <v>10</v>
      </c>
      <c r="N58" s="16"/>
      <c r="O58" s="16"/>
      <c r="P58" s="16"/>
      <c r="Q58" s="16">
        <v>10</v>
      </c>
      <c r="R58" s="14">
        <f t="shared" si="2"/>
        <v>35</v>
      </c>
      <c r="S58" s="16"/>
      <c r="T58" s="16"/>
      <c r="U58" s="16"/>
      <c r="V58" s="16">
        <v>35</v>
      </c>
      <c r="W58" s="14">
        <f t="shared" si="3"/>
        <v>10</v>
      </c>
      <c r="X58" s="16"/>
      <c r="Y58" s="16"/>
      <c r="Z58" s="16"/>
      <c r="AA58" s="16">
        <v>10</v>
      </c>
      <c r="AB58" s="12">
        <f t="shared" si="4"/>
        <v>65</v>
      </c>
      <c r="AC58" s="11" t="s">
        <v>174</v>
      </c>
    </row>
    <row r="59" spans="1:29" ht="87" customHeight="1" x14ac:dyDescent="0.2">
      <c r="A59" s="10" t="s">
        <v>175</v>
      </c>
      <c r="B59" s="9" t="s">
        <v>144</v>
      </c>
      <c r="C59" s="11" t="s">
        <v>176</v>
      </c>
      <c r="D59" s="12">
        <f t="shared" si="5"/>
        <v>16.899999999999999</v>
      </c>
      <c r="E59" s="16"/>
      <c r="F59" s="16"/>
      <c r="G59" s="16">
        <v>16.899999999999999</v>
      </c>
      <c r="H59" s="12">
        <f t="shared" si="0"/>
        <v>32.51</v>
      </c>
      <c r="I59" s="16"/>
      <c r="J59" s="16"/>
      <c r="K59" s="16"/>
      <c r="L59" s="13">
        <v>32.51</v>
      </c>
      <c r="M59" s="14">
        <f t="shared" si="1"/>
        <v>90</v>
      </c>
      <c r="N59" s="16"/>
      <c r="O59" s="16"/>
      <c r="P59" s="16"/>
      <c r="Q59" s="16">
        <v>90</v>
      </c>
      <c r="R59" s="14">
        <f t="shared" si="2"/>
        <v>20</v>
      </c>
      <c r="S59" s="16"/>
      <c r="T59" s="16"/>
      <c r="U59" s="16"/>
      <c r="V59" s="16">
        <v>20</v>
      </c>
      <c r="W59" s="14">
        <f t="shared" si="3"/>
        <v>20</v>
      </c>
      <c r="X59" s="16"/>
      <c r="Y59" s="16"/>
      <c r="Z59" s="16"/>
      <c r="AA59" s="16">
        <v>20</v>
      </c>
      <c r="AB59" s="12">
        <f t="shared" si="4"/>
        <v>179.41</v>
      </c>
      <c r="AC59" s="11" t="s">
        <v>177</v>
      </c>
    </row>
    <row r="60" spans="1:29" x14ac:dyDescent="0.2">
      <c r="A60" s="10" t="s">
        <v>178</v>
      </c>
      <c r="B60" s="9" t="s">
        <v>36</v>
      </c>
      <c r="C60" s="11" t="s">
        <v>179</v>
      </c>
      <c r="D60" s="12">
        <f t="shared" si="5"/>
        <v>3.75</v>
      </c>
      <c r="E60" s="16"/>
      <c r="F60" s="16"/>
      <c r="G60" s="16">
        <v>3.75</v>
      </c>
      <c r="H60" s="12">
        <f t="shared" si="0"/>
        <v>0</v>
      </c>
      <c r="I60" s="16"/>
      <c r="J60" s="16"/>
      <c r="K60" s="16"/>
      <c r="L60" s="13"/>
      <c r="M60" s="14">
        <f t="shared" si="1"/>
        <v>0</v>
      </c>
      <c r="N60" s="16"/>
      <c r="O60" s="16"/>
      <c r="P60" s="16"/>
      <c r="Q60" s="16"/>
      <c r="R60" s="14">
        <f t="shared" si="2"/>
        <v>0</v>
      </c>
      <c r="S60" s="16"/>
      <c r="T60" s="16"/>
      <c r="U60" s="16"/>
      <c r="V60" s="16"/>
      <c r="W60" s="14">
        <f t="shared" si="3"/>
        <v>0</v>
      </c>
      <c r="X60" s="16"/>
      <c r="Y60" s="16"/>
      <c r="Z60" s="16"/>
      <c r="AA60" s="16"/>
      <c r="AB60" s="12">
        <f t="shared" si="4"/>
        <v>3.75</v>
      </c>
      <c r="AC60" s="11" t="s">
        <v>179</v>
      </c>
    </row>
    <row r="61" spans="1:29" ht="31.5" customHeight="1" x14ac:dyDescent="0.2">
      <c r="A61" s="10" t="s">
        <v>180</v>
      </c>
      <c r="B61" s="9" t="s">
        <v>118</v>
      </c>
      <c r="C61" s="11" t="s">
        <v>181</v>
      </c>
      <c r="D61" s="12">
        <f t="shared" si="5"/>
        <v>0</v>
      </c>
      <c r="E61" s="16"/>
      <c r="F61" s="16"/>
      <c r="G61" s="16"/>
      <c r="H61" s="12">
        <f t="shared" si="0"/>
        <v>0</v>
      </c>
      <c r="I61" s="16"/>
      <c r="J61" s="16"/>
      <c r="K61" s="16"/>
      <c r="L61" s="13"/>
      <c r="M61" s="14">
        <f t="shared" si="1"/>
        <v>0</v>
      </c>
      <c r="N61" s="16"/>
      <c r="O61" s="16"/>
      <c r="P61" s="16"/>
      <c r="Q61" s="16"/>
      <c r="R61" s="14">
        <f t="shared" si="2"/>
        <v>40</v>
      </c>
      <c r="S61" s="16"/>
      <c r="T61" s="16"/>
      <c r="U61" s="16"/>
      <c r="V61" s="16">
        <v>40</v>
      </c>
      <c r="W61" s="14">
        <f t="shared" si="3"/>
        <v>0</v>
      </c>
      <c r="X61" s="16"/>
      <c r="Y61" s="16"/>
      <c r="Z61" s="16"/>
      <c r="AA61" s="16"/>
      <c r="AB61" s="12">
        <f t="shared" si="4"/>
        <v>40</v>
      </c>
      <c r="AC61" s="11" t="s">
        <v>182</v>
      </c>
    </row>
    <row r="62" spans="1:29" ht="29.25" customHeight="1" x14ac:dyDescent="0.2">
      <c r="A62" s="10" t="s">
        <v>183</v>
      </c>
      <c r="B62" s="9" t="s">
        <v>144</v>
      </c>
      <c r="C62" s="24" t="s">
        <v>184</v>
      </c>
      <c r="D62" s="12">
        <f t="shared" si="5"/>
        <v>0</v>
      </c>
      <c r="E62" s="7"/>
      <c r="F62" s="7"/>
      <c r="G62" s="7"/>
      <c r="H62" s="12">
        <f t="shared" si="0"/>
        <v>0</v>
      </c>
      <c r="I62" s="7"/>
      <c r="J62" s="7"/>
      <c r="K62" s="7"/>
      <c r="L62" s="8"/>
      <c r="M62" s="14">
        <f t="shared" si="1"/>
        <v>81.97</v>
      </c>
      <c r="N62" s="7"/>
      <c r="O62" s="7"/>
      <c r="P62" s="7"/>
      <c r="Q62" s="7">
        <v>81.97</v>
      </c>
      <c r="R62" s="14">
        <f t="shared" si="2"/>
        <v>78.03</v>
      </c>
      <c r="S62" s="7"/>
      <c r="T62" s="7"/>
      <c r="U62" s="7"/>
      <c r="V62" s="7">
        <v>78.03</v>
      </c>
      <c r="W62" s="14">
        <f t="shared" si="3"/>
        <v>0</v>
      </c>
      <c r="X62" s="7"/>
      <c r="Y62" s="7"/>
      <c r="Z62" s="7"/>
      <c r="AA62" s="7"/>
      <c r="AB62" s="12">
        <f t="shared" si="4"/>
        <v>160</v>
      </c>
      <c r="AC62" s="11" t="s">
        <v>184</v>
      </c>
    </row>
    <row r="63" spans="1:29" ht="27.75" customHeight="1" x14ac:dyDescent="0.2">
      <c r="A63" s="10" t="s">
        <v>185</v>
      </c>
      <c r="B63" s="9" t="s">
        <v>36</v>
      </c>
      <c r="C63" s="24" t="s">
        <v>186</v>
      </c>
      <c r="D63" s="12">
        <v>0</v>
      </c>
      <c r="E63" s="7"/>
      <c r="F63" s="7"/>
      <c r="G63" s="7"/>
      <c r="H63" s="12">
        <v>0</v>
      </c>
      <c r="I63" s="7"/>
      <c r="J63" s="7"/>
      <c r="K63" s="7"/>
      <c r="L63" s="8"/>
      <c r="M63" s="14">
        <v>0</v>
      </c>
      <c r="N63" s="7"/>
      <c r="O63" s="7"/>
      <c r="P63" s="7"/>
      <c r="Q63" s="7"/>
      <c r="R63" s="14">
        <v>0</v>
      </c>
      <c r="S63" s="7"/>
      <c r="T63" s="7"/>
      <c r="U63" s="7"/>
      <c r="V63" s="7"/>
      <c r="W63" s="14">
        <f t="shared" si="3"/>
        <v>88</v>
      </c>
      <c r="X63" s="7"/>
      <c r="Y63" s="7"/>
      <c r="Z63" s="7"/>
      <c r="AA63" s="7">
        <v>88</v>
      </c>
      <c r="AB63" s="12">
        <f t="shared" si="4"/>
        <v>88</v>
      </c>
      <c r="AC63" s="11" t="s">
        <v>186</v>
      </c>
    </row>
    <row r="64" spans="1:29" x14ac:dyDescent="0.2">
      <c r="A64" s="25"/>
      <c r="B64" s="26"/>
      <c r="C64" s="27" t="s">
        <v>187</v>
      </c>
      <c r="D64" s="28">
        <f t="shared" ref="D64:V64" si="6">SUM(D6:D62)</f>
        <v>2787.337</v>
      </c>
      <c r="E64" s="29">
        <f t="shared" si="6"/>
        <v>455.68</v>
      </c>
      <c r="F64" s="29">
        <f t="shared" si="6"/>
        <v>961.62699999999995</v>
      </c>
      <c r="G64" s="29">
        <f t="shared" si="6"/>
        <v>1370.0300000000004</v>
      </c>
      <c r="H64" s="28">
        <f t="shared" si="6"/>
        <v>1929.6090600000002</v>
      </c>
      <c r="I64" s="29">
        <f t="shared" si="6"/>
        <v>292.52823000000001</v>
      </c>
      <c r="J64" s="29">
        <f t="shared" si="6"/>
        <v>9.7089999999999996</v>
      </c>
      <c r="K64" s="29">
        <f t="shared" si="6"/>
        <v>326.959</v>
      </c>
      <c r="L64" s="29">
        <f t="shared" si="6"/>
        <v>1300.4128300000002</v>
      </c>
      <c r="M64" s="28">
        <f t="shared" si="6"/>
        <v>884.63800000000015</v>
      </c>
      <c r="N64" s="29">
        <f t="shared" si="6"/>
        <v>38</v>
      </c>
      <c r="O64" s="29">
        <f t="shared" si="6"/>
        <v>4</v>
      </c>
      <c r="P64" s="29">
        <f t="shared" si="6"/>
        <v>0</v>
      </c>
      <c r="Q64" s="29">
        <f t="shared" si="6"/>
        <v>842.63800000000015</v>
      </c>
      <c r="R64" s="28">
        <f t="shared" si="6"/>
        <v>3891.53</v>
      </c>
      <c r="S64" s="29">
        <f t="shared" si="6"/>
        <v>353</v>
      </c>
      <c r="T64" s="29">
        <f t="shared" si="6"/>
        <v>16</v>
      </c>
      <c r="U64" s="29">
        <f t="shared" si="6"/>
        <v>301.8</v>
      </c>
      <c r="V64" s="29">
        <f t="shared" si="6"/>
        <v>3220.73</v>
      </c>
      <c r="W64" s="28">
        <f>SUM(W6:W63)</f>
        <v>11638</v>
      </c>
      <c r="X64" s="29">
        <f>SUM(X6:X63)</f>
        <v>5528</v>
      </c>
      <c r="Y64" s="29">
        <f t="shared" ref="Y64:AA64" si="7">SUM(Y6:Y63)</f>
        <v>0</v>
      </c>
      <c r="Z64" s="29">
        <f t="shared" si="7"/>
        <v>1272</v>
      </c>
      <c r="AA64" s="29">
        <f t="shared" si="7"/>
        <v>4838</v>
      </c>
      <c r="AB64" s="28">
        <f>D64+H64+M64+R64+W64</f>
        <v>21131.11406</v>
      </c>
      <c r="AC64" s="30"/>
    </row>
    <row r="65" spans="1:29" ht="15" x14ac:dyDescent="0.2">
      <c r="A65" s="1"/>
      <c r="B65" s="31"/>
      <c r="C65" s="1"/>
      <c r="D65" s="1"/>
      <c r="E65" s="1"/>
      <c r="F65" s="1"/>
      <c r="G65" s="1"/>
      <c r="H65" s="1"/>
      <c r="I65" s="1"/>
      <c r="J65" s="1"/>
      <c r="K65" s="1"/>
      <c r="L65" s="1"/>
      <c r="M65" s="1"/>
      <c r="N65" s="1"/>
      <c r="O65" s="1"/>
      <c r="P65" s="1"/>
      <c r="Q65" s="1"/>
      <c r="R65" s="1"/>
      <c r="S65" s="1"/>
      <c r="T65" s="1"/>
      <c r="U65" s="1"/>
      <c r="V65" s="1"/>
      <c r="W65" s="1"/>
      <c r="X65" s="1"/>
      <c r="Y65" s="1"/>
      <c r="Z65" s="1"/>
      <c r="AA65" s="1"/>
      <c r="AB65" s="1"/>
      <c r="AC65" s="5"/>
    </row>
    <row r="66" spans="1:29" ht="15" x14ac:dyDescent="0.2">
      <c r="A66" s="1"/>
      <c r="B66" s="31"/>
      <c r="C66" s="1"/>
      <c r="D66" s="1"/>
      <c r="E66" s="1"/>
      <c r="F66" s="1"/>
      <c r="G66" s="1"/>
      <c r="H66" s="36"/>
      <c r="I66" s="36"/>
      <c r="J66" s="36"/>
      <c r="K66" s="36"/>
      <c r="L66" s="32"/>
      <c r="M66" s="36" t="s">
        <v>188</v>
      </c>
      <c r="N66" s="36"/>
      <c r="O66" s="36"/>
      <c r="P66" s="36"/>
      <c r="Q66" s="32">
        <v>639</v>
      </c>
      <c r="R66" s="36" t="s">
        <v>188</v>
      </c>
      <c r="S66" s="36"/>
      <c r="T66" s="36"/>
      <c r="U66" s="36"/>
      <c r="V66" s="32">
        <v>639</v>
      </c>
      <c r="W66" s="36" t="s">
        <v>188</v>
      </c>
      <c r="X66" s="36"/>
      <c r="Y66" s="36"/>
      <c r="Z66" s="36"/>
      <c r="AA66" s="32">
        <v>639</v>
      </c>
      <c r="AB66" s="1"/>
      <c r="AC66" s="5"/>
    </row>
    <row r="67" spans="1:29" ht="15" x14ac:dyDescent="0.2">
      <c r="A67" s="1"/>
      <c r="B67" s="31"/>
      <c r="C67" s="1"/>
      <c r="D67" s="1"/>
      <c r="E67" s="1"/>
      <c r="F67" s="1"/>
      <c r="G67" s="1"/>
      <c r="H67" s="36"/>
      <c r="I67" s="36"/>
      <c r="J67" s="36"/>
      <c r="K67" s="36"/>
      <c r="L67" s="33"/>
      <c r="M67" s="36" t="s">
        <v>189</v>
      </c>
      <c r="N67" s="36"/>
      <c r="O67" s="36"/>
      <c r="P67" s="36"/>
      <c r="Q67" s="33">
        <f>P64</f>
        <v>0</v>
      </c>
      <c r="R67" s="36" t="s">
        <v>189</v>
      </c>
      <c r="S67" s="36"/>
      <c r="T67" s="36"/>
      <c r="U67" s="36"/>
      <c r="V67" s="33">
        <f>U64</f>
        <v>301.8</v>
      </c>
      <c r="W67" s="36" t="s">
        <v>189</v>
      </c>
      <c r="X67" s="36"/>
      <c r="Y67" s="36"/>
      <c r="Z67" s="36"/>
      <c r="AA67" s="33">
        <f>Z64</f>
        <v>1272</v>
      </c>
      <c r="AB67" s="1"/>
      <c r="AC67" s="5"/>
    </row>
    <row r="68" spans="1:29" ht="15" x14ac:dyDescent="0.2">
      <c r="A68" s="1"/>
      <c r="B68" s="31"/>
      <c r="C68" s="1"/>
      <c r="D68" s="1"/>
      <c r="E68" s="1"/>
      <c r="F68" s="1"/>
      <c r="G68" s="1"/>
      <c r="H68" s="36"/>
      <c r="I68" s="36"/>
      <c r="J68" s="36"/>
      <c r="K68" s="36"/>
      <c r="L68" s="33"/>
      <c r="M68" s="36" t="s">
        <v>190</v>
      </c>
      <c r="N68" s="36"/>
      <c r="O68" s="36"/>
      <c r="P68" s="36"/>
      <c r="Q68" s="33">
        <f>N64</f>
        <v>38</v>
      </c>
      <c r="R68" s="36" t="s">
        <v>190</v>
      </c>
      <c r="S68" s="36"/>
      <c r="T68" s="36"/>
      <c r="U68" s="36"/>
      <c r="V68" s="33">
        <f>S64</f>
        <v>353</v>
      </c>
      <c r="W68" s="36" t="s">
        <v>190</v>
      </c>
      <c r="X68" s="36"/>
      <c r="Y68" s="36"/>
      <c r="Z68" s="36"/>
      <c r="AA68" s="33">
        <f>X64</f>
        <v>5528</v>
      </c>
      <c r="AB68" s="1"/>
      <c r="AC68" s="5"/>
    </row>
    <row r="69" spans="1:29" ht="15" x14ac:dyDescent="0.2">
      <c r="A69" s="1"/>
      <c r="B69" s="31"/>
      <c r="C69" s="1"/>
      <c r="D69" s="1"/>
      <c r="E69" s="1"/>
      <c r="F69" s="1"/>
      <c r="G69" s="1"/>
      <c r="H69" s="37"/>
      <c r="I69" s="37"/>
      <c r="J69" s="37"/>
      <c r="K69" s="37"/>
      <c r="L69" s="32"/>
      <c r="M69" s="36" t="s">
        <v>191</v>
      </c>
      <c r="N69" s="36"/>
      <c r="O69" s="36"/>
      <c r="P69" s="36"/>
      <c r="Q69" s="33">
        <f>O64</f>
        <v>4</v>
      </c>
      <c r="R69" s="36" t="s">
        <v>191</v>
      </c>
      <c r="S69" s="36"/>
      <c r="T69" s="36"/>
      <c r="U69" s="36"/>
      <c r="V69" s="33">
        <f>T64</f>
        <v>16</v>
      </c>
      <c r="W69" s="36" t="s">
        <v>191</v>
      </c>
      <c r="X69" s="36"/>
      <c r="Y69" s="36"/>
      <c r="Z69" s="36"/>
      <c r="AA69" s="33">
        <f>Y64</f>
        <v>0</v>
      </c>
      <c r="AB69" s="1"/>
      <c r="AC69" s="5"/>
    </row>
    <row r="70" spans="1:29" ht="15" x14ac:dyDescent="0.2">
      <c r="A70" s="1"/>
      <c r="B70" s="31"/>
      <c r="C70" s="1"/>
      <c r="D70" s="1"/>
      <c r="E70" s="1"/>
      <c r="F70" s="1"/>
      <c r="G70" s="1"/>
      <c r="H70" s="36"/>
      <c r="I70" s="36"/>
      <c r="J70" s="36"/>
      <c r="K70" s="36"/>
      <c r="L70" s="33"/>
      <c r="M70" s="36" t="s">
        <v>192</v>
      </c>
      <c r="N70" s="36"/>
      <c r="O70" s="36"/>
      <c r="P70" s="36"/>
      <c r="Q70" s="32">
        <v>203.64</v>
      </c>
      <c r="R70" s="36" t="s">
        <v>193</v>
      </c>
      <c r="S70" s="36"/>
      <c r="T70" s="36"/>
      <c r="U70" s="36"/>
      <c r="V70" s="33">
        <f>R64-V66-V67-V68-V69</f>
        <v>2581.73</v>
      </c>
      <c r="W70" s="36" t="s">
        <v>193</v>
      </c>
      <c r="X70" s="36"/>
      <c r="Y70" s="36"/>
      <c r="Z70" s="36"/>
      <c r="AA70" s="33">
        <f>W64-AA66-AA67-AA68-AA69</f>
        <v>4199</v>
      </c>
      <c r="AB70" s="1"/>
      <c r="AC70" s="5"/>
    </row>
    <row r="71" spans="1:29" ht="15" x14ac:dyDescent="0.2">
      <c r="A71" s="1"/>
      <c r="B71" s="31"/>
      <c r="C71" s="1"/>
      <c r="D71" s="1"/>
      <c r="E71" s="1"/>
      <c r="F71" s="1"/>
      <c r="G71" s="1"/>
      <c r="H71" s="32"/>
      <c r="I71" s="32"/>
      <c r="J71" s="32"/>
      <c r="K71" s="32"/>
      <c r="L71" s="32"/>
      <c r="M71" s="36" t="s">
        <v>193</v>
      </c>
      <c r="N71" s="36"/>
      <c r="O71" s="36"/>
      <c r="P71" s="36"/>
      <c r="Q71" s="32">
        <v>0</v>
      </c>
      <c r="R71" s="32"/>
      <c r="S71" s="32"/>
      <c r="T71" s="32"/>
      <c r="U71" s="32"/>
      <c r="V71" s="32"/>
      <c r="W71" s="32"/>
      <c r="X71" s="32"/>
      <c r="Y71" s="32"/>
      <c r="Z71" s="32"/>
      <c r="AA71" s="32"/>
      <c r="AB71" s="1"/>
      <c r="AC71" s="5"/>
    </row>
    <row r="72" spans="1:29" ht="15.75" x14ac:dyDescent="0.25">
      <c r="A72" s="1"/>
      <c r="B72" s="31"/>
      <c r="C72" s="1"/>
      <c r="D72" s="1"/>
      <c r="E72" s="1"/>
      <c r="F72" s="1"/>
      <c r="G72" s="1"/>
      <c r="H72" s="32"/>
      <c r="I72" s="32"/>
      <c r="J72" s="32"/>
      <c r="K72" s="34"/>
      <c r="L72" s="34"/>
      <c r="M72" s="32"/>
      <c r="N72" s="32"/>
      <c r="O72" s="32"/>
      <c r="P72" s="32" t="s">
        <v>5</v>
      </c>
      <c r="Q72" s="35">
        <f>Q66+Q67+Q68+Q69+Q71+Q70</f>
        <v>884.64</v>
      </c>
      <c r="R72" s="32"/>
      <c r="S72" s="32"/>
      <c r="T72" s="32"/>
      <c r="U72" s="32" t="s">
        <v>5</v>
      </c>
      <c r="V72" s="35">
        <f>V66+V67+V68+V69+V71+V70</f>
        <v>3891.5299999999997</v>
      </c>
      <c r="W72" s="32"/>
      <c r="X72" s="32"/>
      <c r="Y72" s="32"/>
      <c r="Z72" s="32" t="s">
        <v>5</v>
      </c>
      <c r="AA72" s="35">
        <f>AA66+AA67+AA68+AA69+AA71+AA70</f>
        <v>11638</v>
      </c>
      <c r="AB72" s="1"/>
      <c r="AC72" s="5"/>
    </row>
  </sheetData>
  <mergeCells count="34">
    <mergeCell ref="A1:C1"/>
    <mergeCell ref="A2:C2"/>
    <mergeCell ref="A3:A5"/>
    <mergeCell ref="B3:B5"/>
    <mergeCell ref="C3:C5"/>
    <mergeCell ref="H67:K67"/>
    <mergeCell ref="M67:P67"/>
    <mergeCell ref="R67:U67"/>
    <mergeCell ref="W67:Z67"/>
    <mergeCell ref="AC3:AC5"/>
    <mergeCell ref="D3:AB3"/>
    <mergeCell ref="AC25:AC32"/>
    <mergeCell ref="H66:K66"/>
    <mergeCell ref="M66:P66"/>
    <mergeCell ref="R66:U66"/>
    <mergeCell ref="W66:Z66"/>
    <mergeCell ref="D4:G4"/>
    <mergeCell ref="H4:L4"/>
    <mergeCell ref="M4:Q4"/>
    <mergeCell ref="R4:V4"/>
    <mergeCell ref="W4:AA4"/>
    <mergeCell ref="H68:K68"/>
    <mergeCell ref="M68:P68"/>
    <mergeCell ref="R68:U68"/>
    <mergeCell ref="W68:Z68"/>
    <mergeCell ref="H69:K69"/>
    <mergeCell ref="M69:P69"/>
    <mergeCell ref="R69:U69"/>
    <mergeCell ref="W69:Z69"/>
    <mergeCell ref="H70:K70"/>
    <mergeCell ref="M70:P70"/>
    <mergeCell ref="R70:U70"/>
    <mergeCell ref="W70:Z70"/>
    <mergeCell ref="M71:P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Odeta Bičkuvienė</dc:creator>
  <cp:lastModifiedBy>Odeta Bičkuvienė</cp:lastModifiedBy>
  <dcterms:created xsi:type="dcterms:W3CDTF">2025-01-22T08:01:18Z</dcterms:created>
  <dcterms:modified xsi:type="dcterms:W3CDTF">2025-02-03T06:02:52Z</dcterms:modified>
</cp:coreProperties>
</file>